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SAPAD 2021 BUENO\SAPAD LEY DE INGRESOS Y EGRESOS 2022\PRESUPUESTO DE EGRESOS 2022\"/>
    </mc:Choice>
  </mc:AlternateContent>
  <bookViews>
    <workbookView xWindow="0" yWindow="0" windowWidth="24000" windowHeight="8535"/>
  </bookViews>
  <sheets>
    <sheet name="EGRESOS 2022" sheetId="2" r:id="rId1"/>
  </sheets>
  <definedNames>
    <definedName name="_xlnm.Print_Area" localSheetId="0">'EGRESOS 2022'!$A$1:$Q$221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P6" i="2"/>
  <c r="P7" i="2"/>
  <c r="P8" i="2"/>
  <c r="P5" i="2" l="1"/>
  <c r="P79" i="2" l="1"/>
  <c r="P80" i="2"/>
  <c r="P23" i="2"/>
  <c r="P22" i="2"/>
  <c r="P13" i="2"/>
  <c r="P12" i="2"/>
  <c r="P11" i="2"/>
  <c r="D98" i="2"/>
  <c r="P133" i="2"/>
  <c r="P127" i="2"/>
  <c r="D134" i="2"/>
  <c r="D162" i="2"/>
  <c r="D84" i="2" l="1"/>
  <c r="O26" i="2" l="1"/>
  <c r="O23" i="2"/>
  <c r="O22" i="2"/>
  <c r="D8" i="2" l="1"/>
  <c r="P213" i="2" l="1"/>
  <c r="P211" i="2" s="1"/>
  <c r="O211" i="2"/>
  <c r="N211" i="2"/>
  <c r="M211" i="2"/>
  <c r="L211" i="2"/>
  <c r="K211" i="2"/>
  <c r="J211" i="2"/>
  <c r="I211" i="2"/>
  <c r="H211" i="2"/>
  <c r="G211" i="2"/>
  <c r="F211" i="2"/>
  <c r="E211" i="2"/>
  <c r="D211" i="2"/>
  <c r="P210" i="2"/>
  <c r="P208" i="2" s="1"/>
  <c r="O208" i="2"/>
  <c r="N208" i="2"/>
  <c r="M208" i="2"/>
  <c r="L208" i="2"/>
  <c r="K208" i="2"/>
  <c r="J208" i="2"/>
  <c r="I208" i="2"/>
  <c r="H208" i="2"/>
  <c r="G208" i="2"/>
  <c r="F208" i="2"/>
  <c r="E208" i="2"/>
  <c r="D208" i="2"/>
  <c r="P207" i="2"/>
  <c r="P205" i="2" s="1"/>
  <c r="P204" i="2" s="1"/>
  <c r="O205" i="2"/>
  <c r="N205" i="2"/>
  <c r="N204" i="2" s="1"/>
  <c r="M205" i="2"/>
  <c r="M204" i="2" s="1"/>
  <c r="L205" i="2"/>
  <c r="L204" i="2" s="1"/>
  <c r="K205" i="2"/>
  <c r="J205" i="2"/>
  <c r="J204" i="2" s="1"/>
  <c r="I205" i="2"/>
  <c r="I204" i="2" s="1"/>
  <c r="H205" i="2"/>
  <c r="H204" i="2" s="1"/>
  <c r="G205" i="2"/>
  <c r="F205" i="2"/>
  <c r="F204" i="2" s="1"/>
  <c r="E205" i="2"/>
  <c r="E204" i="2" s="1"/>
  <c r="D205" i="2"/>
  <c r="D204" i="2" s="1"/>
  <c r="O204" i="2"/>
  <c r="K204" i="2"/>
  <c r="G204" i="2"/>
  <c r="P197" i="2"/>
  <c r="P196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P193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P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P185" i="2"/>
  <c r="P184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P182" i="2"/>
  <c r="P181" i="2"/>
  <c r="P180" i="2" s="1"/>
  <c r="O180" i="2"/>
  <c r="N180" i="2"/>
  <c r="N179" i="2" s="1"/>
  <c r="M180" i="2"/>
  <c r="L180" i="2"/>
  <c r="K180" i="2"/>
  <c r="J180" i="2"/>
  <c r="J179" i="2" s="1"/>
  <c r="I180" i="2"/>
  <c r="H180" i="2"/>
  <c r="G180" i="2"/>
  <c r="F180" i="2"/>
  <c r="F179" i="2" s="1"/>
  <c r="E180" i="2"/>
  <c r="D180" i="2"/>
  <c r="L179" i="2"/>
  <c r="H179" i="2"/>
  <c r="D179" i="2"/>
  <c r="P176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P174" i="2" s="1"/>
  <c r="P170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P165" i="2"/>
  <c r="P164" i="2"/>
  <c r="P162" i="2" s="1"/>
  <c r="O162" i="2"/>
  <c r="N162" i="2"/>
  <c r="M162" i="2"/>
  <c r="L162" i="2"/>
  <c r="K162" i="2"/>
  <c r="J162" i="2"/>
  <c r="I162" i="2"/>
  <c r="H162" i="2"/>
  <c r="G162" i="2"/>
  <c r="F162" i="2"/>
  <c r="E162" i="2"/>
  <c r="P158" i="2"/>
  <c r="P157" i="2"/>
  <c r="P156" i="2" s="1"/>
  <c r="O156" i="2"/>
  <c r="N156" i="2"/>
  <c r="M156" i="2"/>
  <c r="L156" i="2"/>
  <c r="K156" i="2"/>
  <c r="J156" i="2"/>
  <c r="I156" i="2"/>
  <c r="H156" i="2"/>
  <c r="G156" i="2"/>
  <c r="F156" i="2"/>
  <c r="E156" i="2"/>
  <c r="D156" i="2"/>
  <c r="P155" i="2"/>
  <c r="P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P151" i="2"/>
  <c r="P150" i="2" s="1"/>
  <c r="O150" i="2"/>
  <c r="N150" i="2"/>
  <c r="M150" i="2"/>
  <c r="L150" i="2"/>
  <c r="K150" i="2"/>
  <c r="J150" i="2"/>
  <c r="I150" i="2"/>
  <c r="H150" i="2"/>
  <c r="G150" i="2"/>
  <c r="F150" i="2"/>
  <c r="E150" i="2"/>
  <c r="D150" i="2"/>
  <c r="P149" i="2"/>
  <c r="P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P146" i="2"/>
  <c r="P145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P143" i="2"/>
  <c r="P142" i="2"/>
  <c r="P141" i="2" s="1"/>
  <c r="O141" i="2"/>
  <c r="N141" i="2"/>
  <c r="M141" i="2"/>
  <c r="L141" i="2"/>
  <c r="K141" i="2"/>
  <c r="J141" i="2"/>
  <c r="I141" i="2"/>
  <c r="H141" i="2"/>
  <c r="G141" i="2"/>
  <c r="F141" i="2"/>
  <c r="E141" i="2"/>
  <c r="D141" i="2"/>
  <c r="P140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P136" i="2"/>
  <c r="P135" i="2"/>
  <c r="P134" i="2" s="1"/>
  <c r="O134" i="2"/>
  <c r="N134" i="2"/>
  <c r="M134" i="2"/>
  <c r="L134" i="2"/>
  <c r="K134" i="2"/>
  <c r="J134" i="2"/>
  <c r="I134" i="2"/>
  <c r="H134" i="2"/>
  <c r="G134" i="2"/>
  <c r="F134" i="2"/>
  <c r="E134" i="2"/>
  <c r="P132" i="2"/>
  <c r="O131" i="2"/>
  <c r="N131" i="2"/>
  <c r="N128" i="2" s="1"/>
  <c r="M131" i="2"/>
  <c r="L131" i="2"/>
  <c r="K131" i="2"/>
  <c r="J131" i="2"/>
  <c r="I131" i="2"/>
  <c r="H131" i="2"/>
  <c r="G131" i="2"/>
  <c r="F131" i="2"/>
  <c r="E131" i="2"/>
  <c r="D131" i="2"/>
  <c r="P126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P123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P121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P119" i="2" s="1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P112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P108" i="2"/>
  <c r="P107" i="2" s="1"/>
  <c r="O107" i="2"/>
  <c r="N107" i="2"/>
  <c r="M107" i="2"/>
  <c r="L107" i="2"/>
  <c r="K107" i="2"/>
  <c r="J107" i="2"/>
  <c r="I107" i="2"/>
  <c r="H107" i="2"/>
  <c r="G107" i="2"/>
  <c r="F107" i="2"/>
  <c r="E107" i="2"/>
  <c r="D107" i="2"/>
  <c r="P104" i="2"/>
  <c r="P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P100" i="2"/>
  <c r="O98" i="2"/>
  <c r="N98" i="2"/>
  <c r="M98" i="2"/>
  <c r="L98" i="2"/>
  <c r="K98" i="2"/>
  <c r="J98" i="2"/>
  <c r="I98" i="2"/>
  <c r="H98" i="2"/>
  <c r="G98" i="2"/>
  <c r="F98" i="2"/>
  <c r="E98" i="2"/>
  <c r="P92" i="2"/>
  <c r="P91" i="2"/>
  <c r="O90" i="2"/>
  <c r="N90" i="2"/>
  <c r="M90" i="2"/>
  <c r="L90" i="2"/>
  <c r="K90" i="2"/>
  <c r="J90" i="2"/>
  <c r="I90" i="2"/>
  <c r="H90" i="2"/>
  <c r="G90" i="2"/>
  <c r="F90" i="2"/>
  <c r="E90" i="2"/>
  <c r="D90" i="2"/>
  <c r="P90" i="2" s="1"/>
  <c r="P89" i="2"/>
  <c r="P88" i="2"/>
  <c r="O87" i="2"/>
  <c r="N87" i="2"/>
  <c r="M87" i="2"/>
  <c r="L87" i="2"/>
  <c r="K87" i="2"/>
  <c r="J87" i="2"/>
  <c r="I87" i="2"/>
  <c r="H87" i="2"/>
  <c r="G87" i="2"/>
  <c r="F87" i="2"/>
  <c r="E87" i="2"/>
  <c r="D87" i="2"/>
  <c r="P86" i="2"/>
  <c r="P84" i="2" s="1"/>
  <c r="O84" i="2"/>
  <c r="N84" i="2"/>
  <c r="M84" i="2"/>
  <c r="L84" i="2"/>
  <c r="K84" i="2"/>
  <c r="J84" i="2"/>
  <c r="I84" i="2"/>
  <c r="H84" i="2"/>
  <c r="G84" i="2"/>
  <c r="F84" i="2"/>
  <c r="E84" i="2"/>
  <c r="P83" i="2"/>
  <c r="P82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O78" i="2"/>
  <c r="N78" i="2"/>
  <c r="M78" i="2"/>
  <c r="L78" i="2"/>
  <c r="K78" i="2"/>
  <c r="J78" i="2"/>
  <c r="I78" i="2"/>
  <c r="H78" i="2"/>
  <c r="G78" i="2"/>
  <c r="F78" i="2"/>
  <c r="E78" i="2"/>
  <c r="D78" i="2"/>
  <c r="P77" i="2"/>
  <c r="P76" i="2"/>
  <c r="O75" i="2"/>
  <c r="N75" i="2"/>
  <c r="M75" i="2"/>
  <c r="L75" i="2"/>
  <c r="K75" i="2"/>
  <c r="J75" i="2"/>
  <c r="I75" i="2"/>
  <c r="H75" i="2"/>
  <c r="G75" i="2"/>
  <c r="F75" i="2"/>
  <c r="E75" i="2"/>
  <c r="D75" i="2"/>
  <c r="P74" i="2"/>
  <c r="P73" i="2"/>
  <c r="O72" i="2"/>
  <c r="N72" i="2"/>
  <c r="M72" i="2"/>
  <c r="L72" i="2"/>
  <c r="K72" i="2"/>
  <c r="J72" i="2"/>
  <c r="I72" i="2"/>
  <c r="H72" i="2"/>
  <c r="G72" i="2"/>
  <c r="F72" i="2"/>
  <c r="E72" i="2"/>
  <c r="D72" i="2"/>
  <c r="P71" i="2"/>
  <c r="P70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P68" i="2"/>
  <c r="P67" i="2"/>
  <c r="O66" i="2"/>
  <c r="N66" i="2"/>
  <c r="M66" i="2"/>
  <c r="L66" i="2"/>
  <c r="K66" i="2"/>
  <c r="J66" i="2"/>
  <c r="I66" i="2"/>
  <c r="H66" i="2"/>
  <c r="G66" i="2"/>
  <c r="F66" i="2"/>
  <c r="E66" i="2"/>
  <c r="D66" i="2"/>
  <c r="P65" i="2"/>
  <c r="P64" i="2"/>
  <c r="O63" i="2"/>
  <c r="N63" i="2"/>
  <c r="M63" i="2"/>
  <c r="L63" i="2"/>
  <c r="K63" i="2"/>
  <c r="J63" i="2"/>
  <c r="I63" i="2"/>
  <c r="H63" i="2"/>
  <c r="G63" i="2"/>
  <c r="F63" i="2"/>
  <c r="E63" i="2"/>
  <c r="D63" i="2"/>
  <c r="P62" i="2"/>
  <c r="P61" i="2"/>
  <c r="O60" i="2"/>
  <c r="N60" i="2"/>
  <c r="M60" i="2"/>
  <c r="L60" i="2"/>
  <c r="K60" i="2"/>
  <c r="J60" i="2"/>
  <c r="I60" i="2"/>
  <c r="H60" i="2"/>
  <c r="G60" i="2"/>
  <c r="F60" i="2"/>
  <c r="E60" i="2"/>
  <c r="D60" i="2"/>
  <c r="P56" i="2"/>
  <c r="P55" i="2"/>
  <c r="O54" i="2"/>
  <c r="N54" i="2"/>
  <c r="M54" i="2"/>
  <c r="L54" i="2"/>
  <c r="K54" i="2"/>
  <c r="J54" i="2"/>
  <c r="I54" i="2"/>
  <c r="H54" i="2"/>
  <c r="G54" i="2"/>
  <c r="F54" i="2"/>
  <c r="E54" i="2"/>
  <c r="D54" i="2"/>
  <c r="P52" i="2"/>
  <c r="O51" i="2"/>
  <c r="N51" i="2"/>
  <c r="L51" i="2"/>
  <c r="K51" i="2"/>
  <c r="J51" i="2"/>
  <c r="I51" i="2"/>
  <c r="H51" i="2"/>
  <c r="G51" i="2"/>
  <c r="F51" i="2"/>
  <c r="E51" i="2"/>
  <c r="D51" i="2"/>
  <c r="P51" i="2" s="1"/>
  <c r="P50" i="2"/>
  <c r="P49" i="2"/>
  <c r="O48" i="2"/>
  <c r="N48" i="2"/>
  <c r="M48" i="2"/>
  <c r="L48" i="2"/>
  <c r="K48" i="2"/>
  <c r="J48" i="2"/>
  <c r="I48" i="2"/>
  <c r="H48" i="2"/>
  <c r="G48" i="2"/>
  <c r="F48" i="2"/>
  <c r="E48" i="2"/>
  <c r="D48" i="2"/>
  <c r="P47" i="2"/>
  <c r="P46" i="2"/>
  <c r="P45" i="2" s="1"/>
  <c r="O45" i="2"/>
  <c r="N45" i="2"/>
  <c r="M45" i="2"/>
  <c r="L45" i="2"/>
  <c r="K45" i="2"/>
  <c r="J45" i="2"/>
  <c r="I45" i="2"/>
  <c r="H45" i="2"/>
  <c r="G45" i="2"/>
  <c r="F45" i="2"/>
  <c r="E45" i="2"/>
  <c r="D45" i="2"/>
  <c r="P42" i="2"/>
  <c r="P41" i="2"/>
  <c r="P40" i="2"/>
  <c r="P39" i="2" s="1"/>
  <c r="O39" i="2"/>
  <c r="N39" i="2"/>
  <c r="M39" i="2"/>
  <c r="L39" i="2"/>
  <c r="K39" i="2"/>
  <c r="J39" i="2"/>
  <c r="I39" i="2"/>
  <c r="H39" i="2"/>
  <c r="G39" i="2"/>
  <c r="F39" i="2"/>
  <c r="E39" i="2"/>
  <c r="D39" i="2"/>
  <c r="P38" i="2"/>
  <c r="P37" i="2"/>
  <c r="O36" i="2"/>
  <c r="N36" i="2"/>
  <c r="M36" i="2"/>
  <c r="L36" i="2"/>
  <c r="K36" i="2"/>
  <c r="J36" i="2"/>
  <c r="I36" i="2"/>
  <c r="H36" i="2"/>
  <c r="G36" i="2"/>
  <c r="F36" i="2"/>
  <c r="E36" i="2"/>
  <c r="D36" i="2"/>
  <c r="P35" i="2"/>
  <c r="P34" i="2"/>
  <c r="O33" i="2"/>
  <c r="N33" i="2"/>
  <c r="M33" i="2"/>
  <c r="L33" i="2"/>
  <c r="K33" i="2"/>
  <c r="J33" i="2"/>
  <c r="I33" i="2"/>
  <c r="H33" i="2"/>
  <c r="G33" i="2"/>
  <c r="F33" i="2"/>
  <c r="E33" i="2"/>
  <c r="D33" i="2"/>
  <c r="P32" i="2"/>
  <c r="P31" i="2"/>
  <c r="O30" i="2"/>
  <c r="N30" i="2"/>
  <c r="M30" i="2"/>
  <c r="L30" i="2"/>
  <c r="K30" i="2"/>
  <c r="J30" i="2"/>
  <c r="I30" i="2"/>
  <c r="H30" i="2"/>
  <c r="G30" i="2"/>
  <c r="F30" i="2"/>
  <c r="E30" i="2"/>
  <c r="D30" i="2"/>
  <c r="P29" i="2"/>
  <c r="P28" i="2"/>
  <c r="O27" i="2"/>
  <c r="N27" i="2"/>
  <c r="M27" i="2"/>
  <c r="L27" i="2"/>
  <c r="K27" i="2"/>
  <c r="J27" i="2"/>
  <c r="I27" i="2"/>
  <c r="H27" i="2"/>
  <c r="G27" i="2"/>
  <c r="F27" i="2"/>
  <c r="E27" i="2"/>
  <c r="D27" i="2"/>
  <c r="P26" i="2"/>
  <c r="P25" i="2"/>
  <c r="O24" i="2"/>
  <c r="N24" i="2"/>
  <c r="M24" i="2"/>
  <c r="L24" i="2"/>
  <c r="K24" i="2"/>
  <c r="J24" i="2"/>
  <c r="I24" i="2"/>
  <c r="H24" i="2"/>
  <c r="G24" i="2"/>
  <c r="F24" i="2"/>
  <c r="E24" i="2"/>
  <c r="D24" i="2"/>
  <c r="O21" i="2"/>
  <c r="N21" i="2"/>
  <c r="M21" i="2"/>
  <c r="L21" i="2"/>
  <c r="K21" i="2"/>
  <c r="J21" i="2"/>
  <c r="I21" i="2"/>
  <c r="H21" i="2"/>
  <c r="G21" i="2"/>
  <c r="F21" i="2"/>
  <c r="E21" i="2"/>
  <c r="D21" i="2"/>
  <c r="P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P16" i="2"/>
  <c r="P15" i="2" s="1"/>
  <c r="O15" i="2"/>
  <c r="N15" i="2"/>
  <c r="M15" i="2"/>
  <c r="L15" i="2"/>
  <c r="K15" i="2"/>
  <c r="J15" i="2"/>
  <c r="I15" i="2"/>
  <c r="H15" i="2"/>
  <c r="G15" i="2"/>
  <c r="F15" i="2"/>
  <c r="E15" i="2"/>
  <c r="D15" i="2"/>
  <c r="P14" i="2"/>
  <c r="O11" i="2"/>
  <c r="N11" i="2"/>
  <c r="M11" i="2"/>
  <c r="L11" i="2"/>
  <c r="K11" i="2"/>
  <c r="J11" i="2"/>
  <c r="I11" i="2"/>
  <c r="H11" i="2"/>
  <c r="G11" i="2"/>
  <c r="F11" i="2"/>
  <c r="E11" i="2"/>
  <c r="D11" i="2"/>
  <c r="D7" i="2" s="1"/>
  <c r="P9" i="2"/>
  <c r="O8" i="2"/>
  <c r="N8" i="2"/>
  <c r="M8" i="2"/>
  <c r="L8" i="2"/>
  <c r="K8" i="2"/>
  <c r="J8" i="2"/>
  <c r="I8" i="2"/>
  <c r="H8" i="2"/>
  <c r="G8" i="2"/>
  <c r="F8" i="2"/>
  <c r="E8" i="2"/>
  <c r="O7" i="2"/>
  <c r="P78" i="2" l="1"/>
  <c r="L59" i="2"/>
  <c r="P101" i="2"/>
  <c r="P125" i="2"/>
  <c r="P131" i="2"/>
  <c r="E97" i="2"/>
  <c r="P144" i="2"/>
  <c r="F128" i="2"/>
  <c r="M97" i="2"/>
  <c r="P153" i="2"/>
  <c r="I97" i="2"/>
  <c r="H59" i="2"/>
  <c r="P87" i="2"/>
  <c r="P75" i="2"/>
  <c r="N59" i="2"/>
  <c r="J59" i="2"/>
  <c r="F59" i="2"/>
  <c r="P66" i="2"/>
  <c r="P63" i="2"/>
  <c r="P60" i="2"/>
  <c r="D59" i="2"/>
  <c r="P36" i="2"/>
  <c r="P33" i="2"/>
  <c r="P30" i="2"/>
  <c r="P54" i="2"/>
  <c r="P48" i="2"/>
  <c r="E59" i="2"/>
  <c r="G59" i="2"/>
  <c r="I59" i="2"/>
  <c r="K59" i="2"/>
  <c r="M59" i="2"/>
  <c r="O59" i="2"/>
  <c r="P72" i="2"/>
  <c r="P110" i="2"/>
  <c r="P122" i="2"/>
  <c r="H128" i="2"/>
  <c r="J128" i="2"/>
  <c r="L128" i="2"/>
  <c r="P147" i="2"/>
  <c r="P168" i="2"/>
  <c r="E179" i="2"/>
  <c r="G179" i="2"/>
  <c r="I179" i="2"/>
  <c r="K179" i="2"/>
  <c r="M179" i="2"/>
  <c r="O179" i="2"/>
  <c r="P186" i="2"/>
  <c r="P189" i="2"/>
  <c r="P179" i="2" s="1"/>
  <c r="G97" i="2"/>
  <c r="K97" i="2"/>
  <c r="O97" i="2"/>
  <c r="G7" i="2"/>
  <c r="F7" i="2"/>
  <c r="H7" i="2"/>
  <c r="J7" i="2"/>
  <c r="L7" i="2"/>
  <c r="N7" i="2"/>
  <c r="E7" i="2"/>
  <c r="I7" i="2"/>
  <c r="K7" i="2"/>
  <c r="M7" i="2"/>
  <c r="D97" i="2"/>
  <c r="F97" i="2"/>
  <c r="H97" i="2"/>
  <c r="J97" i="2"/>
  <c r="L97" i="2"/>
  <c r="N97" i="2"/>
  <c r="E128" i="2"/>
  <c r="G128" i="2"/>
  <c r="I128" i="2"/>
  <c r="K128" i="2"/>
  <c r="M128" i="2"/>
  <c r="O128" i="2"/>
  <c r="P138" i="2"/>
  <c r="D128" i="2"/>
  <c r="P27" i="2"/>
  <c r="P24" i="2"/>
  <c r="D6" i="2"/>
  <c r="P21" i="2"/>
  <c r="H6" i="2"/>
  <c r="L6" i="2"/>
  <c r="F6" i="2"/>
  <c r="J6" i="2"/>
  <c r="N6" i="2"/>
  <c r="E6" i="2"/>
  <c r="G6" i="2"/>
  <c r="I6" i="2"/>
  <c r="K6" i="2"/>
  <c r="M6" i="2"/>
  <c r="P98" i="2"/>
  <c r="P59" i="2" l="1"/>
  <c r="P128" i="2"/>
  <c r="P97" i="2"/>
</calcChain>
</file>

<file path=xl/sharedStrings.xml><?xml version="1.0" encoding="utf-8"?>
<sst xmlns="http://schemas.openxmlformats.org/spreadsheetml/2006/main" count="372" uniqueCount="141">
  <si>
    <t>SISTEMA DE AGUA POTABLE Y ALCANTARILLADO DESCENTRALIZADO LOS REYES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</si>
  <si>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</si>
  <si>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</si>
  <si>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</si>
  <si>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</si>
  <si>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</si>
  <si>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</si>
  <si>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</si>
  <si>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</si>
  <si>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</si>
  <si>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</si>
  <si>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</si>
  <si>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</si>
  <si>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</si>
  <si>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</si>
  <si>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SAPAD</t>
  </si>
  <si>
    <t>11301</t>
  </si>
  <si>
    <t>SUELDO BASE</t>
  </si>
  <si>
    <t>PERSONAL DE CONFIANZA</t>
  </si>
  <si>
    <t>ADMINISTRATIVO</t>
  </si>
  <si>
    <t>OPERATIVO</t>
  </si>
  <si>
    <t>PERSONAL DE BASE</t>
  </si>
  <si>
    <t>JUBILADOS</t>
  </si>
  <si>
    <t>12101</t>
  </si>
  <si>
    <t>HONORARIOS ASIMILABLES</t>
  </si>
  <si>
    <t>12201</t>
  </si>
  <si>
    <t>SUELDO BASE AL PERSONAL EVENTUAL</t>
  </si>
  <si>
    <t>13201</t>
  </si>
  <si>
    <t>PRIMAS DE VACACIONES Y DOMINICAL</t>
  </si>
  <si>
    <t>13202</t>
  </si>
  <si>
    <t>AGUINALDO O GRATIFICACION DE FIN DE AÑO</t>
  </si>
  <si>
    <t>13301</t>
  </si>
  <si>
    <t>REMUNERACIONES POR HORAS EXTRAORDINARIAS</t>
  </si>
  <si>
    <t>14103</t>
  </si>
  <si>
    <t>APORTACIONES AL IMSS</t>
  </si>
  <si>
    <t>14202</t>
  </si>
  <si>
    <t>APORTACIONES AL INFONAVIT</t>
  </si>
  <si>
    <t>14301</t>
  </si>
  <si>
    <t>APORTACIONES AL SISTEMA DE AHORRO PARA EL RETIRO</t>
  </si>
  <si>
    <t>14407</t>
  </si>
  <si>
    <t>CUOTAS PARA JUBILACION E INDEMNIZACIONES</t>
  </si>
  <si>
    <t>15201</t>
  </si>
  <si>
    <t>INDEMNIZACIONES POR ACCIDENTES EN EL TRABAJO</t>
  </si>
  <si>
    <t>15906</t>
  </si>
  <si>
    <t>PAGOS POR DEFUNCION</t>
  </si>
  <si>
    <t>16103</t>
  </si>
  <si>
    <t>IMPUESTO 3%</t>
  </si>
  <si>
    <t>IMPUESTO AL VALOR AGREGADO   16%</t>
  </si>
  <si>
    <t>DESPENSAS</t>
  </si>
  <si>
    <t>SUBTOTAL</t>
  </si>
  <si>
    <t>MATERIALES Y SUMINISTROS</t>
  </si>
  <si>
    <t>21101</t>
  </si>
  <si>
    <t>MATERIALES Y UTILES DE OFICINA</t>
  </si>
  <si>
    <t>MATERIAL DE COMPUTO</t>
  </si>
  <si>
    <t>21601</t>
  </si>
  <si>
    <t>MATERIALES DE LIMPIEZA</t>
  </si>
  <si>
    <t>21503</t>
  </si>
  <si>
    <t>MATERIAL DE FOTOGRAFIA Y GRABACION</t>
  </si>
  <si>
    <t>22106</t>
  </si>
  <si>
    <t>PRODUCTOS ALIMENTICIOS PARA PERSONAL DERIVADO DE ACTIVIDADES EXTRAORDINARIAS</t>
  </si>
  <si>
    <t>29601</t>
  </si>
  <si>
    <t>REFACCIONES, ACCESORIOS MENORES DE EQUIPO DE TRANSPORTE</t>
  </si>
  <si>
    <t>24601</t>
  </si>
  <si>
    <t>MATERIAL ELECTRICO Y ELECTRONICO</t>
  </si>
  <si>
    <t>PLAGUICIDAS Y FERTILIZANTES</t>
  </si>
  <si>
    <t>26102</t>
  </si>
  <si>
    <t>COMBUSTIBLES, LUBRICANTES Y ADITIVOS</t>
  </si>
  <si>
    <t>27101</t>
  </si>
  <si>
    <t>VESTUARIOS Y UNIFORMES</t>
  </si>
  <si>
    <t>SERVICIOS GENERALES</t>
  </si>
  <si>
    <t>SERVICIO DE ENERGIA ELECTRICA</t>
  </si>
  <si>
    <t>31401</t>
  </si>
  <si>
    <t>SERVICIO TELEFONICO CONVENCIONAL</t>
  </si>
  <si>
    <t>31601</t>
  </si>
  <si>
    <t>SERVICIO DE RADIOLOCALIZACION</t>
  </si>
  <si>
    <t>31801</t>
  </si>
  <si>
    <t>SERVICIO POSTAL</t>
  </si>
  <si>
    <t>32101</t>
  </si>
  <si>
    <t>ARRENDAMIENTO DE  TERRENOS</t>
  </si>
  <si>
    <t>32201</t>
  </si>
  <si>
    <t>ARRENDAMIENTO DE EDIFICIOS Y LOCALES</t>
  </si>
  <si>
    <t>32601</t>
  </si>
  <si>
    <t>ARRENDAMIENTO DE MAQUINARIA Y EQUIPO</t>
  </si>
  <si>
    <t>FLETES Y MANIOBRAS</t>
  </si>
  <si>
    <t>34101</t>
  </si>
  <si>
    <t>SERVICIOS BANCARIOS Y FINANCIEROS</t>
  </si>
  <si>
    <t>34501</t>
  </si>
  <si>
    <t>SEGUROS DE BIENES PATRIMONIALES</t>
  </si>
  <si>
    <t>OTROS IMPUESTOS Y DERECHOS</t>
  </si>
  <si>
    <t>35501</t>
  </si>
  <si>
    <t>MANTTO. Y CONSERVACION DE VEHICULOS</t>
  </si>
  <si>
    <t>GASTOS DE INSTALACION  Y MANTENIMIENTO DE OFICINAS</t>
  </si>
  <si>
    <t>35718</t>
  </si>
  <si>
    <t>OTROS SERVICIOS (MTTO DE LA RED DE AGUA Y DRENAJE)</t>
  </si>
  <si>
    <t>36301</t>
  </si>
  <si>
    <t>GASTOS DE PROPARANGA E IMAGEN INSTITUCIONAL</t>
  </si>
  <si>
    <t>37504</t>
  </si>
  <si>
    <t>VIATICOS NACIONALES PARA SERVIDORES PUBLICOS EN EL DESEMPEÑO DE FUNCIONES OFICIALES</t>
  </si>
  <si>
    <t>38201</t>
  </si>
  <si>
    <t>GASTOS DE ORDEN SOCIAL</t>
  </si>
  <si>
    <t>38202</t>
  </si>
  <si>
    <t>CULTURA DEL AGUA</t>
  </si>
  <si>
    <t>39202</t>
  </si>
  <si>
    <t>VALORES DE TRANSITO, PLACAS, TARJETAS Y CALCOMANIAS</t>
  </si>
  <si>
    <t>CUOTAS Y SUSCRIPCIONES</t>
  </si>
  <si>
    <t>DERECHOS DE EXPLOTACION, USO O APROVECHAMIENTO DE AGUAS NACIONALES</t>
  </si>
  <si>
    <t>39205</t>
  </si>
  <si>
    <t>DERECHO DE DESCARGA DE AGUAS RESIDUALES A CUERPOS RECEPTORES</t>
  </si>
  <si>
    <t>39206</t>
  </si>
  <si>
    <t>ANALISIS DE AGUAS RESIDUALES</t>
  </si>
  <si>
    <t>TRANSFERENCIAS, ASIGNACIONES, SUBSIDIOS Y OTRAS AYUDAS</t>
  </si>
  <si>
    <t>44101</t>
  </si>
  <si>
    <t>GASTOS RELACIONADOS CON ACTIVIDADES CULTURALES, DEPORTIVAS Y DE AYUDA EXTRAORDINARIA</t>
  </si>
  <si>
    <t>BIENES MUEBLES, INMUEBLES E INTANGIBLES</t>
  </si>
  <si>
    <t>51501</t>
  </si>
  <si>
    <t>BIENES INFORMATICOS</t>
  </si>
  <si>
    <t>51901</t>
  </si>
  <si>
    <t>MOBILIARIO Y EQUIPO</t>
  </si>
  <si>
    <t>51351</t>
  </si>
  <si>
    <t>INMUEBLE (OFICINAS ADMINISTRATIVAS</t>
  </si>
  <si>
    <t>54104</t>
  </si>
  <si>
    <t>VEHICULOS Y EQUIPO TERRESTRE</t>
  </si>
  <si>
    <t>56301</t>
  </si>
  <si>
    <t>MAQUINARIA Y EQUIPO DE CONSTRUCCION</t>
  </si>
  <si>
    <t>56501</t>
  </si>
  <si>
    <t>EQUIPO Y APARATOS DE COMUNICACIÓN Y TELECOMUNICACION</t>
  </si>
  <si>
    <t>INVERSIÓN PÚBLICA</t>
  </si>
  <si>
    <t>62304</t>
  </si>
  <si>
    <t>RED DE AGUA POTABLE</t>
  </si>
  <si>
    <t>62605</t>
  </si>
  <si>
    <t>RED DE ALCANTARILLADO SANITARIO</t>
  </si>
  <si>
    <t>62609</t>
  </si>
  <si>
    <t>PROYECTOS DE AGUA Y DRENAJE</t>
  </si>
  <si>
    <t>INVERSIONES FINANCIERAS Y OTRAS PROVISIONES</t>
  </si>
  <si>
    <t>PARTICIPACIONES Y APORTACIONES</t>
  </si>
  <si>
    <t>DEUDA PÚBLICA</t>
  </si>
  <si>
    <t>.</t>
  </si>
  <si>
    <t>PRESUPUESTO DE EGRESOS EJERCICIO FISCAL 2022</t>
  </si>
  <si>
    <t>24201</t>
  </si>
  <si>
    <t>CEMENTO Y PRODUCTOS DE CONCRETO</t>
  </si>
  <si>
    <t>25201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</si>
</sst>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1"/>
    <xf numFmtId="0" fontId="1" fillId="0" borderId="0" xfId="1" applyBorder="1"/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43" fontId="3" fillId="2" borderId="3" xfId="2" applyFont="1" applyFill="1" applyBorder="1" applyAlignment="1">
      <alignment horizontal="center" vertical="center"/>
    </xf>
    <xf numFmtId="43" fontId="1" fillId="0" borderId="0" xfId="1" applyNumberFormat="1"/>
    <xf numFmtId="0" fontId="4" fillId="2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43" fontId="3" fillId="4" borderId="5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43" fontId="9" fillId="0" borderId="5" xfId="2" applyFont="1" applyFill="1" applyBorder="1" applyAlignment="1">
      <alignment horizontal="center" vertical="center" wrapText="1"/>
    </xf>
    <xf numFmtId="43" fontId="9" fillId="4" borderId="5" xfId="2" applyFont="1" applyFill="1" applyBorder="1" applyAlignment="1">
      <alignment horizontal="center" vertical="center" wrapText="1"/>
    </xf>
    <xf numFmtId="43" fontId="9" fillId="0" borderId="3" xfId="2" applyFont="1" applyFill="1" applyBorder="1" applyAlignment="1">
      <alignment horizontal="center" vertical="center" wrapText="1"/>
    </xf>
    <xf numFmtId="43" fontId="9" fillId="4" borderId="3" xfId="2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right" vertical="top" wrapText="1"/>
    </xf>
    <xf numFmtId="43" fontId="12" fillId="0" borderId="3" xfId="2" applyFont="1" applyFill="1" applyBorder="1" applyAlignment="1">
      <alignment vertical="center" wrapText="1"/>
    </xf>
    <xf numFmtId="43" fontId="12" fillId="4" borderId="3" xfId="2" applyFont="1" applyFill="1" applyBorder="1" applyAlignment="1">
      <alignment vertical="center" wrapText="1"/>
    </xf>
    <xf numFmtId="43" fontId="13" fillId="0" borderId="3" xfId="2" applyFont="1" applyFill="1" applyBorder="1" applyAlignment="1">
      <alignment horizontal="center" vertical="center" wrapText="1"/>
    </xf>
    <xf numFmtId="43" fontId="5" fillId="4" borderId="3" xfId="2" applyFont="1" applyFill="1" applyBorder="1"/>
    <xf numFmtId="43" fontId="5" fillId="4" borderId="3" xfId="2" applyFont="1" applyFill="1" applyBorder="1" applyAlignment="1">
      <alignment vertical="center" wrapText="1"/>
    </xf>
    <xf numFmtId="43" fontId="0" fillId="0" borderId="3" xfId="2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justify" vertical="top" wrapText="1"/>
    </xf>
    <xf numFmtId="43" fontId="9" fillId="0" borderId="3" xfId="2" applyFont="1" applyBorder="1" applyAlignment="1">
      <alignment horizontal="right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right" vertical="top" wrapText="1"/>
    </xf>
    <xf numFmtId="43" fontId="13" fillId="0" borderId="3" xfId="2" applyFont="1" applyBorder="1" applyAlignment="1">
      <alignment horizontal="right"/>
    </xf>
    <xf numFmtId="49" fontId="11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justify" vertical="top" wrapText="1"/>
    </xf>
    <xf numFmtId="43" fontId="14" fillId="0" borderId="3" xfId="2" applyFont="1" applyFill="1" applyBorder="1" applyAlignment="1">
      <alignment vertical="center" wrapText="1"/>
    </xf>
    <xf numFmtId="43" fontId="14" fillId="4" borderId="3" xfId="2" applyFont="1" applyFill="1" applyBorder="1" applyAlignment="1">
      <alignment vertical="center" wrapText="1"/>
    </xf>
    <xf numFmtId="43" fontId="5" fillId="5" borderId="3" xfId="2" applyFont="1" applyFill="1" applyBorder="1" applyAlignment="1">
      <alignment vertical="center"/>
    </xf>
    <xf numFmtId="43" fontId="5" fillId="4" borderId="3" xfId="2" applyFont="1" applyFill="1" applyBorder="1" applyAlignment="1">
      <alignment vertical="center"/>
    </xf>
    <xf numFmtId="43" fontId="5" fillId="5" borderId="3" xfId="2" applyFont="1" applyFill="1" applyBorder="1" applyAlignment="1">
      <alignment vertical="center" wrapText="1"/>
    </xf>
    <xf numFmtId="43" fontId="6" fillId="4" borderId="5" xfId="2" applyFont="1" applyFill="1" applyBorder="1" applyAlignment="1">
      <alignment vertical="center"/>
    </xf>
    <xf numFmtId="43" fontId="9" fillId="0" borderId="3" xfId="2" applyFont="1" applyBorder="1" applyAlignment="1">
      <alignment horizontal="right" vertical="center"/>
    </xf>
    <xf numFmtId="43" fontId="9" fillId="4" borderId="3" xfId="2" applyFont="1" applyFill="1" applyBorder="1" applyAlignment="1">
      <alignment horizontal="right" vertical="center"/>
    </xf>
    <xf numFmtId="49" fontId="11" fillId="0" borderId="0" xfId="1" applyNumberFormat="1" applyFont="1" applyFill="1" applyBorder="1" applyAlignment="1">
      <alignment horizontal="right" vertical="top" wrapText="1"/>
    </xf>
    <xf numFmtId="43" fontId="0" fillId="0" borderId="0" xfId="2" applyFont="1" applyFill="1" applyBorder="1" applyAlignment="1">
      <alignment vertical="center" wrapText="1"/>
    </xf>
    <xf numFmtId="49" fontId="10" fillId="0" borderId="3" xfId="1" applyNumberFormat="1" applyFont="1" applyFill="1" applyBorder="1" applyAlignment="1">
      <alignment horizontal="right" vertical="top" wrapText="1"/>
    </xf>
    <xf numFmtId="43" fontId="6" fillId="4" borderId="3" xfId="2" applyFont="1" applyFill="1" applyBorder="1" applyAlignment="1">
      <alignment vertical="center" wrapText="1"/>
    </xf>
    <xf numFmtId="0" fontId="13" fillId="0" borderId="0" xfId="1" applyFont="1" applyBorder="1" applyAlignment="1">
      <alignment horizontal="left"/>
    </xf>
    <xf numFmtId="49" fontId="11" fillId="0" borderId="0" xfId="1" applyNumberFormat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justify" vertical="top" wrapText="1"/>
    </xf>
    <xf numFmtId="43" fontId="13" fillId="0" borderId="0" xfId="2" applyFont="1" applyBorder="1" applyAlignment="1">
      <alignment horizontal="right"/>
    </xf>
    <xf numFmtId="43" fontId="0" fillId="0" borderId="0" xfId="2" applyFont="1" applyFill="1" applyBorder="1"/>
    <xf numFmtId="0" fontId="13" fillId="0" borderId="3" xfId="1" applyFont="1" applyBorder="1" applyAlignment="1">
      <alignment horizontal="left"/>
    </xf>
    <xf numFmtId="49" fontId="11" fillId="0" borderId="3" xfId="1" applyNumberFormat="1" applyFont="1" applyFill="1" applyBorder="1" applyAlignment="1">
      <alignment horizontal="justify" vertical="top" wrapText="1"/>
    </xf>
    <xf numFmtId="0" fontId="11" fillId="0" borderId="3" xfId="1" applyFont="1" applyFill="1" applyBorder="1" applyAlignment="1">
      <alignment horizontal="justify" vertical="top" wrapText="1"/>
    </xf>
    <xf numFmtId="0" fontId="7" fillId="6" borderId="5" xfId="1" applyFont="1" applyFill="1" applyBorder="1" applyAlignment="1">
      <alignment horizontal="left"/>
    </xf>
    <xf numFmtId="43" fontId="8" fillId="6" borderId="5" xfId="2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 wrapText="1"/>
    </xf>
    <xf numFmtId="43" fontId="15" fillId="0" borderId="9" xfId="1" applyNumberFormat="1" applyFont="1" applyFill="1" applyBorder="1" applyAlignment="1">
      <alignment horizontal="left" vertical="center" wrapText="1"/>
    </xf>
    <xf numFmtId="43" fontId="7" fillId="0" borderId="9" xfId="1" applyNumberFormat="1" applyFont="1" applyFill="1" applyBorder="1" applyAlignment="1">
      <alignment horizontal="right" vertical="center" wrapText="1"/>
    </xf>
    <xf numFmtId="43" fontId="15" fillId="0" borderId="9" xfId="1" applyNumberFormat="1" applyFont="1" applyFill="1" applyBorder="1" applyAlignment="1">
      <alignment horizontal="righ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3" fontId="15" fillId="0" borderId="1" xfId="1" applyNumberFormat="1" applyFont="1" applyFill="1" applyBorder="1" applyAlignment="1">
      <alignment horizontal="left" vertical="center" wrapText="1"/>
    </xf>
    <xf numFmtId="43" fontId="15" fillId="0" borderId="4" xfId="1" applyNumberFormat="1" applyFont="1" applyFill="1" applyBorder="1" applyAlignment="1">
      <alignment horizontal="center" vertical="center" wrapText="1"/>
    </xf>
    <xf numFmtId="43" fontId="7" fillId="0" borderId="6" xfId="1" applyNumberFormat="1" applyFont="1" applyFill="1" applyBorder="1" applyAlignment="1">
      <alignment horizontal="right" vertical="center" wrapText="1"/>
    </xf>
    <xf numFmtId="43" fontId="6" fillId="0" borderId="3" xfId="1" applyNumberFormat="1" applyFont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3" fontId="15" fillId="0" borderId="1" xfId="1" applyNumberFormat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 wrapText="1"/>
    </xf>
    <xf numFmtId="43" fontId="6" fillId="0" borderId="3" xfId="2" applyFont="1" applyFill="1" applyBorder="1" applyAlignment="1">
      <alignment vertical="center" wrapText="1"/>
    </xf>
    <xf numFmtId="0" fontId="1" fillId="0" borderId="3" xfId="1" applyBorder="1"/>
    <xf numFmtId="43" fontId="7" fillId="0" borderId="0" xfId="1" applyNumberFormat="1" applyFont="1" applyFill="1" applyBorder="1" applyAlignment="1">
      <alignment horizontal="right" vertical="center" wrapText="1"/>
    </xf>
    <xf numFmtId="43" fontId="5" fillId="0" borderId="0" xfId="2" applyFont="1" applyFill="1" applyBorder="1" applyAlignment="1">
      <alignment vertical="center" wrapText="1"/>
    </xf>
    <xf numFmtId="0" fontId="1" fillId="0" borderId="3" xfId="1" applyBorder="1" applyAlignment="1">
      <alignment horizontal="center" vertical="center"/>
    </xf>
    <xf numFmtId="0" fontId="1" fillId="6" borderId="3" xfId="1" applyFill="1" applyBorder="1" applyAlignment="1">
      <alignment horizontal="center" vertical="center"/>
    </xf>
    <xf numFmtId="43" fontId="9" fillId="6" borderId="7" xfId="2" applyFont="1" applyFill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43" fontId="15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3" fontId="13" fillId="0" borderId="1" xfId="2" applyFont="1" applyFill="1" applyBorder="1" applyAlignment="1">
      <alignment horizontal="center" vertical="center" wrapText="1"/>
    </xf>
    <xf numFmtId="43" fontId="9" fillId="0" borderId="1" xfId="2" applyFont="1" applyFill="1" applyBorder="1" applyAlignment="1">
      <alignment horizontal="center" vertical="center" wrapText="1"/>
    </xf>
    <xf numFmtId="43" fontId="9" fillId="4" borderId="1" xfId="2" applyFont="1" applyFill="1" applyBorder="1" applyAlignment="1">
      <alignment horizontal="center" vertical="center" wrapText="1"/>
    </xf>
    <xf numFmtId="43" fontId="13" fillId="4" borderId="1" xfId="2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 wrapText="1"/>
    </xf>
    <xf numFmtId="43" fontId="15" fillId="4" borderId="3" xfId="1" applyNumberFormat="1" applyFont="1" applyFill="1" applyBorder="1" applyAlignment="1">
      <alignment horizontal="center" vertical="center" wrapText="1"/>
    </xf>
    <xf numFmtId="43" fontId="0" fillId="0" borderId="1" xfId="2" applyFont="1" applyFill="1" applyBorder="1" applyAlignment="1">
      <alignment vertical="center" wrapText="1"/>
    </xf>
    <xf numFmtId="43" fontId="6" fillId="4" borderId="3" xfId="2" applyFont="1" applyFill="1" applyBorder="1" applyAlignment="1">
      <alignment vertical="center"/>
    </xf>
    <xf numFmtId="43" fontId="14" fillId="0" borderId="3" xfId="1" applyNumberFormat="1" applyFont="1" applyBorder="1" applyAlignment="1">
      <alignment vertical="center"/>
    </xf>
    <xf numFmtId="43" fontId="14" fillId="4" borderId="3" xfId="1" applyNumberFormat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4" borderId="3" xfId="1" applyFill="1" applyBorder="1" applyAlignment="1">
      <alignment vertical="center"/>
    </xf>
    <xf numFmtId="43" fontId="9" fillId="0" borderId="1" xfId="1" applyNumberFormat="1" applyFont="1" applyBorder="1" applyAlignment="1">
      <alignment horizontal="right" vertical="center"/>
    </xf>
    <xf numFmtId="43" fontId="9" fillId="0" borderId="3" xfId="1" applyNumberFormat="1" applyFont="1" applyBorder="1" applyAlignment="1">
      <alignment horizontal="right" vertical="center"/>
    </xf>
    <xf numFmtId="43" fontId="13" fillId="0" borderId="1" xfId="1" applyNumberFormat="1" applyFont="1" applyBorder="1" applyAlignment="1">
      <alignment horizontal="right"/>
    </xf>
    <xf numFmtId="43" fontId="13" fillId="0" borderId="3" xfId="1" applyNumberFormat="1" applyFont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43" fontId="15" fillId="0" borderId="3" xfId="1" applyNumberFormat="1" applyFont="1" applyFill="1" applyBorder="1" applyAlignment="1">
      <alignment horizontal="left" vertical="center" wrapText="1"/>
    </xf>
    <xf numFmtId="43" fontId="9" fillId="0" borderId="9" xfId="2" applyFont="1" applyFill="1" applyBorder="1" applyAlignment="1">
      <alignment horizontal="center" vertical="center" wrapText="1"/>
    </xf>
    <xf numFmtId="43" fontId="9" fillId="4" borderId="9" xfId="2" applyFont="1" applyFill="1" applyBorder="1" applyAlignment="1">
      <alignment horizontal="center" vertical="center" wrapText="1"/>
    </xf>
    <xf numFmtId="43" fontId="13" fillId="0" borderId="9" xfId="2" applyFont="1" applyFill="1" applyBorder="1" applyAlignment="1">
      <alignment horizontal="center" vertical="center" wrapText="1"/>
    </xf>
    <xf numFmtId="43" fontId="13" fillId="0" borderId="5" xfId="2" applyFont="1" applyFill="1" applyBorder="1" applyAlignment="1">
      <alignment horizontal="center" vertical="center" wrapText="1"/>
    </xf>
    <xf numFmtId="43" fontId="13" fillId="4" borderId="5" xfId="2" applyFont="1" applyFill="1" applyBorder="1" applyAlignment="1">
      <alignment horizontal="center" vertical="center" wrapText="1"/>
    </xf>
    <xf numFmtId="43" fontId="13" fillId="4" borderId="3" xfId="2" applyFont="1" applyFill="1" applyBorder="1" applyAlignment="1">
      <alignment horizontal="center" vertical="center" wrapText="1"/>
    </xf>
    <xf numFmtId="43" fontId="9" fillId="6" borderId="5" xfId="2" applyFont="1" applyFill="1" applyBorder="1" applyAlignment="1">
      <alignment horizontal="center" vertical="center" wrapText="1"/>
    </xf>
    <xf numFmtId="43" fontId="15" fillId="0" borderId="3" xfId="1" applyNumberFormat="1" applyFont="1" applyBorder="1" applyAlignment="1">
      <alignment horizontal="center" vertical="center" wrapText="1"/>
    </xf>
    <xf numFmtId="43" fontId="13" fillId="0" borderId="1" xfId="2" applyFont="1" applyBorder="1" applyAlignment="1">
      <alignment horizontal="right"/>
    </xf>
    <xf numFmtId="0" fontId="7" fillId="0" borderId="3" xfId="1" applyFont="1" applyBorder="1"/>
    <xf numFmtId="49" fontId="13" fillId="0" borderId="3" xfId="1" applyNumberFormat="1" applyFont="1" applyFill="1" applyBorder="1" applyAlignment="1">
      <alignment horizontal="left" vertical="center" wrapText="1"/>
    </xf>
    <xf numFmtId="43" fontId="7" fillId="0" borderId="1" xfId="1" applyNumberFormat="1" applyFont="1" applyFill="1" applyBorder="1" applyAlignment="1">
      <alignment horizontal="right" vertical="center" wrapText="1"/>
    </xf>
    <xf numFmtId="43" fontId="13" fillId="4" borderId="3" xfId="1" applyNumberFormat="1" applyFont="1" applyFill="1" applyBorder="1" applyAlignment="1">
      <alignment horizontal="right"/>
    </xf>
    <xf numFmtId="0" fontId="7" fillId="0" borderId="0" xfId="1" applyFont="1" applyBorder="1"/>
    <xf numFmtId="49" fontId="13" fillId="0" borderId="0" xfId="1" applyNumberFormat="1" applyFont="1" applyFill="1" applyBorder="1" applyAlignment="1">
      <alignment horizontal="left" vertical="center" wrapText="1"/>
    </xf>
    <xf numFmtId="43" fontId="13" fillId="0" borderId="0" xfId="1" applyNumberFormat="1" applyFont="1" applyFill="1" applyBorder="1" applyAlignment="1">
      <alignment horizontal="right"/>
    </xf>
    <xf numFmtId="43" fontId="7" fillId="0" borderId="3" xfId="1" applyNumberFormat="1" applyFont="1" applyFill="1" applyBorder="1" applyAlignment="1">
      <alignment horizontal="left" vertical="center" wrapText="1"/>
    </xf>
    <xf numFmtId="0" fontId="7" fillId="6" borderId="3" xfId="1" applyFont="1" applyFill="1" applyBorder="1"/>
    <xf numFmtId="43" fontId="9" fillId="6" borderId="3" xfId="2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top" wrapText="1"/>
    </xf>
    <xf numFmtId="49" fontId="10" fillId="0" borderId="3" xfId="1" applyNumberFormat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justify" vertical="center" wrapText="1"/>
    </xf>
    <xf numFmtId="43" fontId="9" fillId="4" borderId="3" xfId="1" applyNumberFormat="1" applyFont="1" applyFill="1" applyBorder="1" applyAlignment="1">
      <alignment horizontal="right" vertical="center"/>
    </xf>
    <xf numFmtId="43" fontId="13" fillId="0" borderId="3" xfId="1" applyNumberFormat="1" applyFont="1" applyBorder="1" applyAlignment="1">
      <alignment horizontal="right" vertical="center" wrapText="1"/>
    </xf>
    <xf numFmtId="43" fontId="13" fillId="4" borderId="3" xfId="1" applyNumberFormat="1" applyFont="1" applyFill="1" applyBorder="1" applyAlignment="1">
      <alignment horizontal="right" vertical="center" wrapText="1"/>
    </xf>
    <xf numFmtId="43" fontId="7" fillId="0" borderId="0" xfId="1" applyNumberFormat="1" applyFont="1" applyFill="1" applyBorder="1" applyAlignment="1">
      <alignment horizontal="left" vertical="center" wrapText="1"/>
    </xf>
    <xf numFmtId="43" fontId="13" fillId="0" borderId="11" xfId="1" applyNumberFormat="1" applyFont="1" applyBorder="1" applyAlignment="1">
      <alignment horizontal="right" vertical="center" wrapText="1"/>
    </xf>
    <xf numFmtId="43" fontId="13" fillId="0" borderId="8" xfId="1" applyNumberFormat="1" applyFont="1" applyBorder="1" applyAlignment="1">
      <alignment horizontal="right" vertical="center" wrapText="1"/>
    </xf>
    <xf numFmtId="43" fontId="13" fillId="0" borderId="8" xfId="1" applyNumberFormat="1" applyFont="1" applyFill="1" applyBorder="1" applyAlignment="1">
      <alignment horizontal="right" vertical="center" wrapText="1"/>
    </xf>
    <xf numFmtId="49" fontId="9" fillId="6" borderId="3" xfId="1" applyNumberFormat="1" applyFont="1" applyFill="1" applyBorder="1" applyAlignment="1">
      <alignment horizontal="center" vertical="center" wrapText="1"/>
    </xf>
    <xf numFmtId="43" fontId="9" fillId="6" borderId="3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center" vertical="top" wrapText="1"/>
    </xf>
    <xf numFmtId="49" fontId="16" fillId="0" borderId="0" xfId="1" applyNumberFormat="1" applyFont="1" applyFill="1" applyBorder="1" applyAlignment="1">
      <alignment horizontal="center" vertical="top" wrapText="1"/>
    </xf>
    <xf numFmtId="49" fontId="9" fillId="0" borderId="11" xfId="1" applyNumberFormat="1" applyFont="1" applyFill="1" applyBorder="1" applyAlignment="1">
      <alignment horizontal="center" vertical="center" wrapText="1"/>
    </xf>
    <xf numFmtId="43" fontId="13" fillId="0" borderId="11" xfId="1" applyNumberFormat="1" applyFont="1" applyFill="1" applyBorder="1" applyAlignment="1">
      <alignment horizontal="center" vertical="center" wrapText="1"/>
    </xf>
    <xf numFmtId="49" fontId="13" fillId="6" borderId="3" xfId="1" applyNumberFormat="1" applyFont="1" applyFill="1" applyBorder="1" applyAlignment="1">
      <alignment horizontal="center" vertical="center" wrapText="1"/>
    </xf>
    <xf numFmtId="43" fontId="6" fillId="6" borderId="1" xfId="2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 wrapText="1"/>
    </xf>
    <xf numFmtId="43" fontId="7" fillId="0" borderId="13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center" vertical="center"/>
    </xf>
    <xf numFmtId="43" fontId="3" fillId="3" borderId="3" xfId="2" applyFont="1" applyFill="1" applyBorder="1" applyAlignment="1">
      <alignment vertical="center"/>
    </xf>
    <xf numFmtId="43" fontId="6" fillId="4" borderId="3" xfId="1" applyNumberFormat="1" applyFont="1" applyFill="1" applyBorder="1" applyAlignment="1"/>
    <xf numFmtId="43" fontId="9" fillId="4" borderId="5" xfId="2" applyFont="1" applyFill="1" applyBorder="1" applyAlignment="1">
      <alignment vertical="center" wrapText="1"/>
    </xf>
    <xf numFmtId="43" fontId="9" fillId="4" borderId="3" xfId="2" applyFont="1" applyFill="1" applyBorder="1" applyAlignment="1">
      <alignment vertical="center" wrapText="1"/>
    </xf>
    <xf numFmtId="43" fontId="5" fillId="4" borderId="3" xfId="2" applyFont="1" applyFill="1" applyBorder="1" applyAlignment="1"/>
    <xf numFmtId="43" fontId="9" fillId="4" borderId="3" xfId="2" applyFont="1" applyFill="1" applyBorder="1" applyAlignment="1"/>
    <xf numFmtId="43" fontId="5" fillId="4" borderId="1" xfId="2" applyFont="1" applyFill="1" applyBorder="1" applyAlignment="1"/>
    <xf numFmtId="43" fontId="13" fillId="4" borderId="3" xfId="2" applyFont="1" applyFill="1" applyBorder="1" applyAlignment="1"/>
    <xf numFmtId="43" fontId="5" fillId="4" borderId="8" xfId="2" applyFont="1" applyFill="1" applyBorder="1" applyAlignment="1"/>
    <xf numFmtId="0" fontId="8" fillId="6" borderId="2" xfId="1" applyFont="1" applyFill="1" applyBorder="1" applyAlignment="1">
      <alignment horizontal="left" vertical="top" wrapText="1"/>
    </xf>
    <xf numFmtId="0" fontId="8" fillId="6" borderId="1" xfId="1" applyFont="1" applyFill="1" applyBorder="1" applyAlignment="1">
      <alignment horizontal="left" vertical="top" wrapText="1"/>
    </xf>
    <xf numFmtId="0" fontId="8" fillId="6" borderId="2" xfId="1" applyFont="1" applyFill="1" applyBorder="1" applyAlignment="1">
      <alignment horizontal="center" vertical="top" wrapText="1"/>
    </xf>
    <xf numFmtId="0" fontId="8" fillId="6" borderId="1" xfId="1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8" fillId="6" borderId="5" xfId="1" applyFont="1" applyFill="1" applyBorder="1" applyAlignment="1">
      <alignment horizontal="center" vertical="top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1"/>
  <sheetViews>
    <sheetView tabSelected="1" zoomScaleNormal="100" zoomScalePageLayoutView="80" workbookViewId="0">
      <selection activeCell="D14" sqref="D14"/>
    </sheetView>
  </sheetViews>
  <sheetFormatPr baseColWidth="10" defaultRowHeight="12.75" x14ac:dyDescent="0.2"/>
  <cols>
    <col min="1" max="2" width="6.28515625" style="1" customWidth="1"/>
    <col min="3" max="3" width="18.85546875" style="1" customWidth="1"/>
    <col min="4" max="4" width="12.7109375" style="1" customWidth="1"/>
    <col min="5" max="5" width="12.85546875" style="1" customWidth="1"/>
    <col min="6" max="6" width="13.42578125" style="1" bestFit="1" customWidth="1"/>
    <col min="7" max="7" width="14.28515625" style="1" customWidth="1"/>
    <col min="8" max="10" width="13.42578125" style="1" bestFit="1" customWidth="1"/>
    <col min="11" max="11" width="13" style="1" customWidth="1"/>
    <col min="12" max="12" width="14" style="1" customWidth="1"/>
    <col min="13" max="13" width="13.28515625" style="1" customWidth="1"/>
    <col min="14" max="14" width="13.42578125" style="1" bestFit="1" customWidth="1"/>
    <col min="15" max="15" width="13" style="1" customWidth="1"/>
    <col min="16" max="16" width="14.42578125" style="1" customWidth="1"/>
    <col min="17" max="17" width="13.85546875" style="1" bestFit="1" customWidth="1"/>
    <col min="18" max="18" width="21.42578125" style="1" customWidth="1"/>
    <col min="19" max="16384" width="11.42578125" style="1"/>
  </cols>
  <sheetData>
    <row r="1" spans="1:18" ht="18" x14ac:dyDescent="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8" ht="18" x14ac:dyDescent="0.25">
      <c r="A2" s="164" t="s">
        <v>137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x14ac:dyDescent="0.2">
      <c r="A4" s="5"/>
      <c r="B4" s="3"/>
      <c r="C4" s="4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6" t="s">
        <v>13</v>
      </c>
      <c r="Q4" s="7"/>
    </row>
    <row r="5" spans="1:18" x14ac:dyDescent="0.2">
      <c r="A5" s="5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51">
        <f>P6+P59+P97+P174+P179+P204</f>
        <v>23053619.119999997</v>
      </c>
      <c r="Q5" s="7"/>
      <c r="R5" s="7"/>
    </row>
    <row r="6" spans="1:18" x14ac:dyDescent="0.2">
      <c r="A6" s="150"/>
      <c r="B6" s="9" t="s">
        <v>14</v>
      </c>
      <c r="C6" s="10"/>
      <c r="D6" s="11">
        <f t="shared" ref="D6:O6" si="0">D8+D11+D15+D18+D21+D24+D27+D30+D33+D36+D39+D42+D45+D48+D54+D51</f>
        <v>836341.88</v>
      </c>
      <c r="E6" s="11">
        <f t="shared" si="0"/>
        <v>834969.8</v>
      </c>
      <c r="F6" s="11">
        <f t="shared" si="0"/>
        <v>838655.08</v>
      </c>
      <c r="G6" s="11">
        <f t="shared" si="0"/>
        <v>835293.27</v>
      </c>
      <c r="H6" s="11">
        <f t="shared" si="0"/>
        <v>837863.97</v>
      </c>
      <c r="I6" s="11">
        <f t="shared" si="0"/>
        <v>1002194.78</v>
      </c>
      <c r="J6" s="11">
        <f t="shared" si="0"/>
        <v>834868.66</v>
      </c>
      <c r="K6" s="11">
        <f t="shared" si="0"/>
        <v>836233.81</v>
      </c>
      <c r="L6" s="11">
        <f t="shared" si="0"/>
        <v>835781.17999999993</v>
      </c>
      <c r="M6" s="11">
        <f t="shared" si="0"/>
        <v>841906.52</v>
      </c>
      <c r="N6" s="11">
        <f t="shared" si="0"/>
        <v>835781.17999999993</v>
      </c>
      <c r="O6" s="11">
        <f>O8+O11+O15+O18+O21+O24+O27+O30+O33+O36+O39+O42+O45+O48+O54+O51</f>
        <v>2595753.3000000003</v>
      </c>
      <c r="P6" s="152">
        <f>SUM(D6:O6)</f>
        <v>11965643.43</v>
      </c>
    </row>
    <row r="7" spans="1:18" x14ac:dyDescent="0.2">
      <c r="A7" s="12" t="s">
        <v>15</v>
      </c>
      <c r="B7" s="146" t="s">
        <v>16</v>
      </c>
      <c r="C7" s="147" t="s">
        <v>17</v>
      </c>
      <c r="D7" s="13">
        <f>D8+D11</f>
        <v>701569.9</v>
      </c>
      <c r="E7" s="13">
        <f t="shared" ref="E7:O7" si="1">E8+E11</f>
        <v>701569.88</v>
      </c>
      <c r="F7" s="13">
        <f t="shared" si="1"/>
        <v>701569.88</v>
      </c>
      <c r="G7" s="13">
        <f t="shared" si="1"/>
        <v>701569.88</v>
      </c>
      <c r="H7" s="13">
        <f t="shared" si="1"/>
        <v>701569.88</v>
      </c>
      <c r="I7" s="13">
        <f t="shared" si="1"/>
        <v>701569.88</v>
      </c>
      <c r="J7" s="13">
        <f t="shared" si="1"/>
        <v>701569.88</v>
      </c>
      <c r="K7" s="13">
        <f t="shared" si="1"/>
        <v>701569.88</v>
      </c>
      <c r="L7" s="13">
        <f t="shared" si="1"/>
        <v>701569.88</v>
      </c>
      <c r="M7" s="13">
        <f t="shared" si="1"/>
        <v>701569.88</v>
      </c>
      <c r="N7" s="13">
        <f t="shared" si="1"/>
        <v>701569.88</v>
      </c>
      <c r="O7" s="13">
        <f t="shared" si="1"/>
        <v>701569.88</v>
      </c>
      <c r="P7" s="153">
        <f>SUM(D7:O7)</f>
        <v>8418838.5800000001</v>
      </c>
    </row>
    <row r="8" spans="1:18" ht="22.5" x14ac:dyDescent="0.2">
      <c r="A8" s="12"/>
      <c r="B8" s="146"/>
      <c r="C8" s="148" t="s">
        <v>18</v>
      </c>
      <c r="D8" s="15">
        <f>D9+D10</f>
        <v>43420.6</v>
      </c>
      <c r="E8" s="15">
        <f t="shared" ref="E8:O8" si="2">E9+E10</f>
        <v>43420.6</v>
      </c>
      <c r="F8" s="15">
        <f t="shared" si="2"/>
        <v>43420.6</v>
      </c>
      <c r="G8" s="15">
        <f t="shared" si="2"/>
        <v>43420.6</v>
      </c>
      <c r="H8" s="15">
        <f t="shared" si="2"/>
        <v>43420.6</v>
      </c>
      <c r="I8" s="15">
        <f t="shared" si="2"/>
        <v>43420.6</v>
      </c>
      <c r="J8" s="15">
        <f t="shared" si="2"/>
        <v>43420.6</v>
      </c>
      <c r="K8" s="15">
        <f t="shared" si="2"/>
        <v>43420.6</v>
      </c>
      <c r="L8" s="15">
        <f t="shared" si="2"/>
        <v>43420.6</v>
      </c>
      <c r="M8" s="15">
        <f t="shared" si="2"/>
        <v>43420.6</v>
      </c>
      <c r="N8" s="15">
        <f t="shared" si="2"/>
        <v>43420.6</v>
      </c>
      <c r="O8" s="15">
        <f t="shared" si="2"/>
        <v>43420.6</v>
      </c>
      <c r="P8" s="154">
        <f>P9+P10</f>
        <v>521047.1999999999</v>
      </c>
    </row>
    <row r="9" spans="1:18" ht="15" x14ac:dyDescent="0.2">
      <c r="A9" s="12"/>
      <c r="B9" s="146"/>
      <c r="C9" s="28" t="s">
        <v>19</v>
      </c>
      <c r="D9" s="18">
        <v>43420.6</v>
      </c>
      <c r="E9" s="18">
        <v>43420.6</v>
      </c>
      <c r="F9" s="18">
        <v>43420.6</v>
      </c>
      <c r="G9" s="18">
        <v>43420.6</v>
      </c>
      <c r="H9" s="18">
        <v>43420.6</v>
      </c>
      <c r="I9" s="18">
        <v>43420.6</v>
      </c>
      <c r="J9" s="18">
        <v>43420.6</v>
      </c>
      <c r="K9" s="18">
        <v>43420.6</v>
      </c>
      <c r="L9" s="18">
        <v>43420.6</v>
      </c>
      <c r="M9" s="18">
        <v>43420.6</v>
      </c>
      <c r="N9" s="18">
        <v>43420.6</v>
      </c>
      <c r="O9" s="18">
        <v>43420.6</v>
      </c>
      <c r="P9" s="19">
        <f>SUM(D9:O9)</f>
        <v>521047.1999999999</v>
      </c>
    </row>
    <row r="10" spans="1:18" x14ac:dyDescent="0.2">
      <c r="A10" s="12"/>
      <c r="B10" s="146"/>
      <c r="C10" s="28" t="s">
        <v>20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5"/>
    </row>
    <row r="11" spans="1:18" x14ac:dyDescent="0.2">
      <c r="A11" s="12" t="s">
        <v>15</v>
      </c>
      <c r="B11" s="146" t="s">
        <v>16</v>
      </c>
      <c r="C11" s="148" t="s">
        <v>21</v>
      </c>
      <c r="D11" s="15">
        <f>D12+D13+D14</f>
        <v>658149.30000000005</v>
      </c>
      <c r="E11" s="15">
        <f t="shared" ref="E11:O11" si="3">E12+E13+E14</f>
        <v>658149.28</v>
      </c>
      <c r="F11" s="15">
        <f t="shared" si="3"/>
        <v>658149.28</v>
      </c>
      <c r="G11" s="15">
        <f t="shared" si="3"/>
        <v>658149.28</v>
      </c>
      <c r="H11" s="15">
        <f t="shared" si="3"/>
        <v>658149.28</v>
      </c>
      <c r="I11" s="15">
        <f t="shared" si="3"/>
        <v>658149.28</v>
      </c>
      <c r="J11" s="15">
        <f t="shared" si="3"/>
        <v>658149.28</v>
      </c>
      <c r="K11" s="15">
        <f t="shared" si="3"/>
        <v>658149.28</v>
      </c>
      <c r="L11" s="15">
        <f t="shared" si="3"/>
        <v>658149.28</v>
      </c>
      <c r="M11" s="15">
        <f t="shared" si="3"/>
        <v>658149.28</v>
      </c>
      <c r="N11" s="15">
        <f t="shared" si="3"/>
        <v>658149.28</v>
      </c>
      <c r="O11" s="15">
        <f t="shared" si="3"/>
        <v>658149.28</v>
      </c>
      <c r="P11" s="154">
        <f>P12+P13+P14</f>
        <v>7897791.3799999999</v>
      </c>
    </row>
    <row r="12" spans="1:18" ht="15" x14ac:dyDescent="0.2">
      <c r="A12" s="12"/>
      <c r="B12" s="146"/>
      <c r="C12" s="28" t="s">
        <v>19</v>
      </c>
      <c r="D12" s="18">
        <v>140270.56</v>
      </c>
      <c r="E12" s="18">
        <v>140270.54</v>
      </c>
      <c r="F12" s="18">
        <v>140270.54</v>
      </c>
      <c r="G12" s="18">
        <v>140270.54</v>
      </c>
      <c r="H12" s="18">
        <v>140270.54</v>
      </c>
      <c r="I12" s="18">
        <v>140270.54</v>
      </c>
      <c r="J12" s="18">
        <v>140270.54</v>
      </c>
      <c r="K12" s="18">
        <v>140270.54</v>
      </c>
      <c r="L12" s="18">
        <v>140270.54</v>
      </c>
      <c r="M12" s="18">
        <v>140270.54</v>
      </c>
      <c r="N12" s="18">
        <v>140270.54</v>
      </c>
      <c r="O12" s="18">
        <v>140270.54</v>
      </c>
      <c r="P12" s="22">
        <f>SUM(D12:O12)</f>
        <v>1683246.5000000002</v>
      </c>
    </row>
    <row r="13" spans="1:18" ht="15" x14ac:dyDescent="0.2">
      <c r="A13" s="12"/>
      <c r="B13" s="146"/>
      <c r="C13" s="28" t="s">
        <v>20</v>
      </c>
      <c r="D13" s="23">
        <v>423910</v>
      </c>
      <c r="E13" s="23">
        <v>423910</v>
      </c>
      <c r="F13" s="23">
        <v>423910</v>
      </c>
      <c r="G13" s="23">
        <v>423910</v>
      </c>
      <c r="H13" s="23">
        <v>423910</v>
      </c>
      <c r="I13" s="23">
        <v>423910</v>
      </c>
      <c r="J13" s="23">
        <v>423910</v>
      </c>
      <c r="K13" s="23">
        <v>423910</v>
      </c>
      <c r="L13" s="23">
        <v>423910</v>
      </c>
      <c r="M13" s="23">
        <v>423910</v>
      </c>
      <c r="N13" s="23">
        <v>423910</v>
      </c>
      <c r="O13" s="23">
        <v>423910</v>
      </c>
      <c r="P13" s="22">
        <f>SUM(D13:O13)</f>
        <v>5086920</v>
      </c>
    </row>
    <row r="14" spans="1:18" ht="15" x14ac:dyDescent="0.2">
      <c r="A14" s="12"/>
      <c r="B14" s="146"/>
      <c r="C14" s="28" t="s">
        <v>22</v>
      </c>
      <c r="D14" s="23">
        <v>93968.74</v>
      </c>
      <c r="E14" s="23">
        <v>93968.74</v>
      </c>
      <c r="F14" s="23">
        <v>93968.74</v>
      </c>
      <c r="G14" s="23">
        <v>93968.74</v>
      </c>
      <c r="H14" s="23">
        <v>93968.74</v>
      </c>
      <c r="I14" s="23">
        <v>93968.74</v>
      </c>
      <c r="J14" s="23">
        <v>93968.74</v>
      </c>
      <c r="K14" s="23">
        <v>93968.74</v>
      </c>
      <c r="L14" s="23">
        <v>93968.74</v>
      </c>
      <c r="M14" s="23">
        <v>93968.74</v>
      </c>
      <c r="N14" s="23">
        <v>93968.74</v>
      </c>
      <c r="O14" s="23">
        <v>93968.74</v>
      </c>
      <c r="P14" s="22">
        <f>SUM(D14:O14)</f>
        <v>1127624.8800000001</v>
      </c>
    </row>
    <row r="15" spans="1:18" ht="22.5" x14ac:dyDescent="0.2">
      <c r="A15" s="24" t="s">
        <v>15</v>
      </c>
      <c r="B15" s="27" t="s">
        <v>23</v>
      </c>
      <c r="C15" s="149" t="s">
        <v>24</v>
      </c>
      <c r="D15" s="26">
        <f t="shared" ref="D15:P15" si="4">D16+D17</f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6">
        <f t="shared" si="4"/>
        <v>0</v>
      </c>
      <c r="O15" s="26">
        <f t="shared" si="4"/>
        <v>0</v>
      </c>
      <c r="P15" s="156">
        <f t="shared" si="4"/>
        <v>0</v>
      </c>
    </row>
    <row r="16" spans="1:18" ht="15" x14ac:dyDescent="0.2">
      <c r="A16" s="24"/>
      <c r="B16" s="27"/>
      <c r="C16" s="28" t="s">
        <v>19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>
        <f>SUM(D16:O16)</f>
        <v>0</v>
      </c>
    </row>
    <row r="17" spans="1:16" x14ac:dyDescent="0.2">
      <c r="A17" s="24"/>
      <c r="B17" s="27"/>
      <c r="C17" s="28" t="s">
        <v>20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57"/>
    </row>
    <row r="18" spans="1:16" ht="24" customHeight="1" x14ac:dyDescent="0.2">
      <c r="A18" s="24" t="s">
        <v>15</v>
      </c>
      <c r="B18" s="30" t="s">
        <v>25</v>
      </c>
      <c r="C18" s="31" t="s">
        <v>26</v>
      </c>
      <c r="D18" s="29">
        <f>D19+D20</f>
        <v>0</v>
      </c>
      <c r="E18" s="29">
        <f t="shared" ref="E18:P18" si="5">E19+E20</f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>M19+M20</f>
        <v>0</v>
      </c>
      <c r="N18" s="29">
        <f t="shared" si="5"/>
        <v>0</v>
      </c>
      <c r="O18" s="29">
        <f t="shared" si="5"/>
        <v>0</v>
      </c>
      <c r="P18" s="158">
        <f t="shared" si="5"/>
        <v>0</v>
      </c>
    </row>
    <row r="19" spans="1:16" ht="11.25" customHeight="1" x14ac:dyDescent="0.2">
      <c r="A19" s="24"/>
      <c r="B19" s="30"/>
      <c r="C19" s="17" t="s">
        <v>19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55">
        <f>SUM(D19:O19)</f>
        <v>0</v>
      </c>
    </row>
    <row r="20" spans="1:16" ht="9" customHeight="1" x14ac:dyDescent="0.2">
      <c r="A20" s="24"/>
      <c r="B20" s="30"/>
      <c r="C20" s="17" t="s">
        <v>20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55"/>
    </row>
    <row r="21" spans="1:16" ht="33.75" x14ac:dyDescent="0.2">
      <c r="A21" s="24" t="s">
        <v>15</v>
      </c>
      <c r="B21" s="30" t="s">
        <v>27</v>
      </c>
      <c r="C21" s="31" t="s">
        <v>28</v>
      </c>
      <c r="D21" s="32">
        <f t="shared" ref="D21:O21" si="6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163621.66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>SUM(M22:M23)</f>
        <v>0</v>
      </c>
      <c r="N21" s="32">
        <f t="shared" si="6"/>
        <v>0</v>
      </c>
      <c r="O21" s="32">
        <f t="shared" si="6"/>
        <v>163621.66</v>
      </c>
      <c r="P21" s="33">
        <f>SUM(D21:O21)</f>
        <v>327243.32</v>
      </c>
    </row>
    <row r="22" spans="1:16" ht="11.25" customHeight="1" x14ac:dyDescent="0.2">
      <c r="A22" s="24"/>
      <c r="B22" s="30"/>
      <c r="C22" s="17" t="s">
        <v>19</v>
      </c>
      <c r="D22" s="23"/>
      <c r="E22" s="23"/>
      <c r="F22" s="23"/>
      <c r="G22" s="23"/>
      <c r="H22" s="23"/>
      <c r="I22" s="23">
        <v>42664.53</v>
      </c>
      <c r="J22" s="23"/>
      <c r="K22" s="23"/>
      <c r="L22" s="23"/>
      <c r="M22" s="23"/>
      <c r="N22" s="23"/>
      <c r="O22" s="23">
        <f>+I22</f>
        <v>42664.53</v>
      </c>
      <c r="P22" s="35">
        <f>SUM(D22:O22)</f>
        <v>85329.06</v>
      </c>
    </row>
    <row r="23" spans="1:16" ht="10.5" customHeight="1" x14ac:dyDescent="0.2">
      <c r="A23" s="24"/>
      <c r="B23" s="30"/>
      <c r="C23" s="17" t="s">
        <v>20</v>
      </c>
      <c r="D23" s="23"/>
      <c r="E23" s="23"/>
      <c r="F23" s="23"/>
      <c r="G23" s="23"/>
      <c r="H23" s="23"/>
      <c r="I23" s="23">
        <v>120957.13</v>
      </c>
      <c r="J23" s="23"/>
      <c r="K23" s="23"/>
      <c r="L23" s="23"/>
      <c r="M23" s="23"/>
      <c r="N23" s="23"/>
      <c r="O23" s="23">
        <f>+I23</f>
        <v>120957.13</v>
      </c>
      <c r="P23" s="22">
        <f>SUM(D23:O23)</f>
        <v>241914.26</v>
      </c>
    </row>
    <row r="24" spans="1:16" ht="33.75" x14ac:dyDescent="0.2">
      <c r="A24" s="24" t="s">
        <v>15</v>
      </c>
      <c r="B24" s="30" t="s">
        <v>29</v>
      </c>
      <c r="C24" s="31" t="s">
        <v>30</v>
      </c>
      <c r="D24" s="32">
        <f>D25+D26</f>
        <v>0</v>
      </c>
      <c r="E24" s="32">
        <f t="shared" ref="E24:O24" si="7">E25+E26</f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>M25+M26</f>
        <v>0</v>
      </c>
      <c r="N24" s="32">
        <f t="shared" si="7"/>
        <v>0</v>
      </c>
      <c r="O24" s="32">
        <f t="shared" si="7"/>
        <v>1590225.12</v>
      </c>
      <c r="P24" s="33">
        <f>SUM(D24:O24)</f>
        <v>1590225.12</v>
      </c>
    </row>
    <row r="25" spans="1:16" ht="15" customHeight="1" x14ac:dyDescent="0.2">
      <c r="A25" s="24"/>
      <c r="B25" s="30"/>
      <c r="C25" s="17" t="s">
        <v>19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>
        <v>416366.6</v>
      </c>
      <c r="P25" s="35">
        <f>SUM(O25)</f>
        <v>416366.6</v>
      </c>
    </row>
    <row r="26" spans="1:16" x14ac:dyDescent="0.2">
      <c r="A26" s="24"/>
      <c r="B26" s="30"/>
      <c r="C26" s="17" t="s">
        <v>20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>
        <f>960862.69+212995.83</f>
        <v>1173858.52</v>
      </c>
      <c r="P26" s="22">
        <f>SUM(O26)</f>
        <v>1173858.52</v>
      </c>
    </row>
    <row r="27" spans="1:16" ht="33.75" x14ac:dyDescent="0.2">
      <c r="A27" s="24" t="s">
        <v>15</v>
      </c>
      <c r="B27" s="30" t="s">
        <v>31</v>
      </c>
      <c r="C27" s="31" t="s">
        <v>32</v>
      </c>
      <c r="D27" s="32">
        <f>SUM(D28:D29)</f>
        <v>15000</v>
      </c>
      <c r="E27" s="32">
        <f t="shared" ref="E27:O27" si="8">SUM(E28:E29)</f>
        <v>15000</v>
      </c>
      <c r="F27" s="32">
        <f t="shared" si="8"/>
        <v>15000</v>
      </c>
      <c r="G27" s="32">
        <f t="shared" si="8"/>
        <v>15000</v>
      </c>
      <c r="H27" s="32">
        <f t="shared" si="8"/>
        <v>15000</v>
      </c>
      <c r="I27" s="32">
        <f t="shared" si="8"/>
        <v>15000</v>
      </c>
      <c r="J27" s="32">
        <f t="shared" si="8"/>
        <v>15000</v>
      </c>
      <c r="K27" s="32">
        <f t="shared" si="8"/>
        <v>15000</v>
      </c>
      <c r="L27" s="32">
        <f t="shared" si="8"/>
        <v>15000</v>
      </c>
      <c r="M27" s="32">
        <f>SUM(M28:M29)</f>
        <v>15000</v>
      </c>
      <c r="N27" s="32">
        <f t="shared" si="8"/>
        <v>15000</v>
      </c>
      <c r="O27" s="32">
        <f t="shared" si="8"/>
        <v>15000</v>
      </c>
      <c r="P27" s="33">
        <f t="shared" ref="P27:P35" si="9">SUM(D27:O27)</f>
        <v>180000</v>
      </c>
    </row>
    <row r="28" spans="1:16" ht="15" customHeight="1" x14ac:dyDescent="0.2">
      <c r="A28" s="24"/>
      <c r="B28" s="30"/>
      <c r="C28" s="17" t="s">
        <v>19</v>
      </c>
      <c r="D28" s="23">
        <v>5000</v>
      </c>
      <c r="E28" s="23">
        <v>5000</v>
      </c>
      <c r="F28" s="23">
        <v>5000</v>
      </c>
      <c r="G28" s="23">
        <v>5000</v>
      </c>
      <c r="H28" s="23">
        <v>5000</v>
      </c>
      <c r="I28" s="23">
        <v>5000</v>
      </c>
      <c r="J28" s="23">
        <v>5000</v>
      </c>
      <c r="K28" s="23">
        <v>5000</v>
      </c>
      <c r="L28" s="23">
        <v>5000</v>
      </c>
      <c r="M28" s="23">
        <v>5000</v>
      </c>
      <c r="N28" s="23">
        <v>5000</v>
      </c>
      <c r="O28" s="23">
        <v>5000</v>
      </c>
      <c r="P28" s="22">
        <f t="shared" si="9"/>
        <v>60000</v>
      </c>
    </row>
    <row r="29" spans="1:16" ht="15" x14ac:dyDescent="0.2">
      <c r="A29" s="24"/>
      <c r="B29" s="30"/>
      <c r="C29" s="17" t="s">
        <v>20</v>
      </c>
      <c r="D29" s="23">
        <v>10000</v>
      </c>
      <c r="E29" s="23">
        <v>10000</v>
      </c>
      <c r="F29" s="23">
        <v>10000</v>
      </c>
      <c r="G29" s="23">
        <v>10000</v>
      </c>
      <c r="H29" s="23">
        <v>10000</v>
      </c>
      <c r="I29" s="23">
        <v>10000</v>
      </c>
      <c r="J29" s="23">
        <v>10000</v>
      </c>
      <c r="K29" s="23">
        <v>10000</v>
      </c>
      <c r="L29" s="23">
        <v>10000</v>
      </c>
      <c r="M29" s="23">
        <v>10000</v>
      </c>
      <c r="N29" s="23">
        <v>10000</v>
      </c>
      <c r="O29" s="23">
        <v>10000</v>
      </c>
      <c r="P29" s="22">
        <f t="shared" si="9"/>
        <v>120000</v>
      </c>
    </row>
    <row r="30" spans="1:16" ht="22.5" x14ac:dyDescent="0.2">
      <c r="A30" s="24" t="s">
        <v>15</v>
      </c>
      <c r="B30" s="30" t="s">
        <v>33</v>
      </c>
      <c r="C30" s="31" t="s">
        <v>34</v>
      </c>
      <c r="D30" s="32">
        <f>D31+D32</f>
        <v>28451.52</v>
      </c>
      <c r="E30" s="32">
        <f t="shared" ref="E30:O30" si="10">E31+E32</f>
        <v>28449.65</v>
      </c>
      <c r="F30" s="32">
        <f t="shared" si="10"/>
        <v>30229.74</v>
      </c>
      <c r="G30" s="32">
        <f t="shared" si="10"/>
        <v>27954.3</v>
      </c>
      <c r="H30" s="32">
        <f t="shared" si="10"/>
        <v>26814.660000000003</v>
      </c>
      <c r="I30" s="32">
        <f t="shared" si="10"/>
        <v>27953.97</v>
      </c>
      <c r="J30" s="32">
        <f t="shared" si="10"/>
        <v>27007.74</v>
      </c>
      <c r="K30" s="32">
        <f t="shared" si="10"/>
        <v>27964.32</v>
      </c>
      <c r="L30" s="32">
        <f t="shared" si="10"/>
        <v>27964.32</v>
      </c>
      <c r="M30" s="32">
        <f>M31+M32</f>
        <v>30229.74</v>
      </c>
      <c r="N30" s="32">
        <f t="shared" si="10"/>
        <v>27964.32</v>
      </c>
      <c r="O30" s="32">
        <f t="shared" si="10"/>
        <v>30229.74</v>
      </c>
      <c r="P30" s="37">
        <f t="shared" si="9"/>
        <v>341214.02</v>
      </c>
    </row>
    <row r="31" spans="1:16" ht="15" x14ac:dyDescent="0.2">
      <c r="A31" s="24"/>
      <c r="B31" s="30"/>
      <c r="C31" s="17" t="s">
        <v>19</v>
      </c>
      <c r="D31" s="23">
        <v>5138.82</v>
      </c>
      <c r="E31" s="23">
        <v>3780.32</v>
      </c>
      <c r="F31" s="23">
        <v>4942.54</v>
      </c>
      <c r="G31" s="23">
        <v>4532</v>
      </c>
      <c r="H31" s="23">
        <v>4349.33</v>
      </c>
      <c r="I31" s="23">
        <v>4531.67</v>
      </c>
      <c r="J31" s="23">
        <v>4963.3100000000004</v>
      </c>
      <c r="K31" s="23">
        <v>4302.37</v>
      </c>
      <c r="L31" s="23">
        <v>4531.67</v>
      </c>
      <c r="M31" s="23">
        <v>4942.54</v>
      </c>
      <c r="N31" s="23">
        <v>4531.67</v>
      </c>
      <c r="O31" s="23">
        <v>4942.54</v>
      </c>
      <c r="P31" s="155">
        <f t="shared" si="9"/>
        <v>55488.78</v>
      </c>
    </row>
    <row r="32" spans="1:16" ht="15" x14ac:dyDescent="0.2">
      <c r="A32" s="24"/>
      <c r="B32" s="30"/>
      <c r="C32" s="17" t="s">
        <v>20</v>
      </c>
      <c r="D32" s="23">
        <v>23312.7</v>
      </c>
      <c r="E32" s="23">
        <v>24669.33</v>
      </c>
      <c r="F32" s="23">
        <v>25287.200000000001</v>
      </c>
      <c r="G32" s="23">
        <v>23422.3</v>
      </c>
      <c r="H32" s="23">
        <v>22465.33</v>
      </c>
      <c r="I32" s="23">
        <v>23422.3</v>
      </c>
      <c r="J32" s="23">
        <v>22044.43</v>
      </c>
      <c r="K32" s="23">
        <v>23661.95</v>
      </c>
      <c r="L32" s="23">
        <v>23432.65</v>
      </c>
      <c r="M32" s="23">
        <v>25287.200000000001</v>
      </c>
      <c r="N32" s="23">
        <v>23432.65</v>
      </c>
      <c r="O32" s="23">
        <v>25287.200000000001</v>
      </c>
      <c r="P32" s="159">
        <f t="shared" si="9"/>
        <v>285725.24</v>
      </c>
    </row>
    <row r="33" spans="1:16" ht="22.5" x14ac:dyDescent="0.2">
      <c r="A33" s="24" t="s">
        <v>15</v>
      </c>
      <c r="B33" s="30" t="s">
        <v>35</v>
      </c>
      <c r="C33" s="31" t="s">
        <v>36</v>
      </c>
      <c r="D33" s="32">
        <f>D34+D35</f>
        <v>14188.64</v>
      </c>
      <c r="E33" s="32">
        <f t="shared" ref="E33:O33" si="11">E34+E35</f>
        <v>14723.64</v>
      </c>
      <c r="F33" s="32">
        <f t="shared" si="11"/>
        <v>14723.640000000001</v>
      </c>
      <c r="G33" s="32">
        <f t="shared" si="11"/>
        <v>14272.33</v>
      </c>
      <c r="H33" s="32">
        <f t="shared" si="11"/>
        <v>17726.7</v>
      </c>
      <c r="I33" s="32">
        <f t="shared" si="11"/>
        <v>17931.599999999999</v>
      </c>
      <c r="J33" s="32">
        <f t="shared" si="11"/>
        <v>14524.31</v>
      </c>
      <c r="K33" s="32">
        <f t="shared" si="11"/>
        <v>14524.31</v>
      </c>
      <c r="L33" s="32">
        <f t="shared" si="11"/>
        <v>14801.17</v>
      </c>
      <c r="M33" s="32">
        <f>M34+M35</f>
        <v>17931.599999999999</v>
      </c>
      <c r="N33" s="32">
        <f t="shared" si="11"/>
        <v>14801.17</v>
      </c>
      <c r="O33" s="32">
        <f t="shared" si="11"/>
        <v>17931.599999999999</v>
      </c>
      <c r="P33" s="33">
        <f t="shared" si="9"/>
        <v>188080.71000000002</v>
      </c>
    </row>
    <row r="34" spans="1:16" ht="15" x14ac:dyDescent="0.2">
      <c r="A34" s="24"/>
      <c r="B34" s="30"/>
      <c r="C34" s="17" t="s">
        <v>19</v>
      </c>
      <c r="D34" s="23">
        <v>2429.75</v>
      </c>
      <c r="E34" s="23">
        <v>4241.91</v>
      </c>
      <c r="F34" s="23">
        <v>3049.61</v>
      </c>
      <c r="G34" s="23">
        <v>2622.35</v>
      </c>
      <c r="H34" s="23">
        <v>3971.2</v>
      </c>
      <c r="I34" s="23">
        <v>4241.91</v>
      </c>
      <c r="J34" s="23">
        <v>2840.4</v>
      </c>
      <c r="K34" s="23">
        <v>2840.4</v>
      </c>
      <c r="L34" s="23">
        <v>2755.18</v>
      </c>
      <c r="M34" s="23">
        <v>4241.91</v>
      </c>
      <c r="N34" s="23">
        <v>2755.18</v>
      </c>
      <c r="O34" s="23">
        <v>4241.91</v>
      </c>
      <c r="P34" s="22">
        <f t="shared" si="9"/>
        <v>40231.710000000006</v>
      </c>
    </row>
    <row r="35" spans="1:16" ht="15" x14ac:dyDescent="0.2">
      <c r="A35" s="24"/>
      <c r="B35" s="30"/>
      <c r="C35" s="17" t="s">
        <v>20</v>
      </c>
      <c r="D35" s="23">
        <v>11758.89</v>
      </c>
      <c r="E35" s="23">
        <v>10481.73</v>
      </c>
      <c r="F35" s="23">
        <v>11674.03</v>
      </c>
      <c r="G35" s="23">
        <v>11649.98</v>
      </c>
      <c r="H35" s="23">
        <v>13755.5</v>
      </c>
      <c r="I35" s="23">
        <v>13689.69</v>
      </c>
      <c r="J35" s="23">
        <v>11683.91</v>
      </c>
      <c r="K35" s="23">
        <v>11683.91</v>
      </c>
      <c r="L35" s="23">
        <v>12045.99</v>
      </c>
      <c r="M35" s="23">
        <v>13689.69</v>
      </c>
      <c r="N35" s="23">
        <v>12045.99</v>
      </c>
      <c r="O35" s="23">
        <v>13689.69</v>
      </c>
      <c r="P35" s="22">
        <f t="shared" si="9"/>
        <v>147849.00000000003</v>
      </c>
    </row>
    <row r="36" spans="1:16" ht="33.75" x14ac:dyDescent="0.2">
      <c r="A36" s="12" t="s">
        <v>15</v>
      </c>
      <c r="B36" s="30" t="s">
        <v>37</v>
      </c>
      <c r="C36" s="31" t="s">
        <v>38</v>
      </c>
      <c r="D36" s="32">
        <f>D37+D38</f>
        <v>19234.82</v>
      </c>
      <c r="E36" s="32">
        <f t="shared" ref="E36:P36" si="12">E37+E38</f>
        <v>19234.82</v>
      </c>
      <c r="F36" s="32">
        <f t="shared" si="12"/>
        <v>19234.82</v>
      </c>
      <c r="G36" s="32">
        <f t="shared" si="12"/>
        <v>19234.82</v>
      </c>
      <c r="H36" s="32">
        <f t="shared" si="12"/>
        <v>18855.73</v>
      </c>
      <c r="I36" s="32">
        <f t="shared" si="12"/>
        <v>18855.73</v>
      </c>
      <c r="J36" s="32">
        <f t="shared" si="12"/>
        <v>18869.73</v>
      </c>
      <c r="K36" s="32">
        <f t="shared" si="12"/>
        <v>19278.3</v>
      </c>
      <c r="L36" s="32">
        <f t="shared" si="12"/>
        <v>19183.87</v>
      </c>
      <c r="M36" s="32">
        <f>M37+M38</f>
        <v>19278.3</v>
      </c>
      <c r="N36" s="32">
        <f t="shared" si="12"/>
        <v>19183.87</v>
      </c>
      <c r="O36" s="32">
        <f t="shared" si="12"/>
        <v>19278.3</v>
      </c>
      <c r="P36" s="33">
        <f t="shared" si="12"/>
        <v>229723.11</v>
      </c>
    </row>
    <row r="37" spans="1:16" ht="16.5" customHeight="1" x14ac:dyDescent="0.2">
      <c r="A37" s="12"/>
      <c r="B37" s="30"/>
      <c r="C37" s="17" t="s">
        <v>19</v>
      </c>
      <c r="D37" s="23">
        <v>3777.01</v>
      </c>
      <c r="E37" s="23">
        <v>3777.01</v>
      </c>
      <c r="F37" s="23">
        <v>3777.01</v>
      </c>
      <c r="G37" s="23">
        <v>3777.01</v>
      </c>
      <c r="H37" s="23">
        <v>3380.43</v>
      </c>
      <c r="I37" s="23">
        <v>3380.43</v>
      </c>
      <c r="J37" s="23">
        <v>3543.25</v>
      </c>
      <c r="K37" s="23">
        <v>3810.06</v>
      </c>
      <c r="L37" s="23">
        <v>3435.8</v>
      </c>
      <c r="M37" s="23">
        <v>3810.06</v>
      </c>
      <c r="N37" s="23">
        <v>3435.8</v>
      </c>
      <c r="O37" s="23">
        <v>3810.06</v>
      </c>
      <c r="P37" s="22">
        <f>SUM(D37:O37)</f>
        <v>43713.93</v>
      </c>
    </row>
    <row r="38" spans="1:16" ht="15" x14ac:dyDescent="0.2">
      <c r="A38" s="12"/>
      <c r="B38" s="30"/>
      <c r="C38" s="17" t="s">
        <v>20</v>
      </c>
      <c r="D38" s="23">
        <v>15457.81</v>
      </c>
      <c r="E38" s="23">
        <v>15457.81</v>
      </c>
      <c r="F38" s="23">
        <v>15457.81</v>
      </c>
      <c r="G38" s="23">
        <v>15457.81</v>
      </c>
      <c r="H38" s="23">
        <v>15475.3</v>
      </c>
      <c r="I38" s="23">
        <v>15475.3</v>
      </c>
      <c r="J38" s="23">
        <v>15326.48</v>
      </c>
      <c r="K38" s="23">
        <v>15468.24</v>
      </c>
      <c r="L38" s="23">
        <v>15748.07</v>
      </c>
      <c r="M38" s="23">
        <v>15468.24</v>
      </c>
      <c r="N38" s="23">
        <v>15748.07</v>
      </c>
      <c r="O38" s="23">
        <v>15468.24</v>
      </c>
      <c r="P38" s="22">
        <f>SUM(D38:O38)</f>
        <v>186009.18</v>
      </c>
    </row>
    <row r="39" spans="1:16" ht="33.75" x14ac:dyDescent="0.2">
      <c r="A39" s="12" t="s">
        <v>15</v>
      </c>
      <c r="B39" s="30" t="s">
        <v>39</v>
      </c>
      <c r="C39" s="31" t="s">
        <v>40</v>
      </c>
      <c r="D39" s="32">
        <f>D40+D41</f>
        <v>15510</v>
      </c>
      <c r="E39" s="32">
        <f t="shared" ref="E39:P39" si="13">E40+E41</f>
        <v>15510</v>
      </c>
      <c r="F39" s="32">
        <f t="shared" si="13"/>
        <v>15510</v>
      </c>
      <c r="G39" s="32">
        <f t="shared" si="13"/>
        <v>15510</v>
      </c>
      <c r="H39" s="32">
        <f t="shared" si="13"/>
        <v>15510</v>
      </c>
      <c r="I39" s="32">
        <f t="shared" si="13"/>
        <v>15510</v>
      </c>
      <c r="J39" s="32">
        <f t="shared" si="13"/>
        <v>15510</v>
      </c>
      <c r="K39" s="32">
        <f t="shared" si="13"/>
        <v>15510</v>
      </c>
      <c r="L39" s="32">
        <f t="shared" si="13"/>
        <v>15510</v>
      </c>
      <c r="M39" s="32">
        <f>M40+M41</f>
        <v>15510</v>
      </c>
      <c r="N39" s="32">
        <f t="shared" si="13"/>
        <v>15510</v>
      </c>
      <c r="O39" s="32">
        <f t="shared" si="13"/>
        <v>15510</v>
      </c>
      <c r="P39" s="33">
        <f t="shared" si="13"/>
        <v>186120</v>
      </c>
    </row>
    <row r="40" spans="1:16" ht="13.5" customHeight="1" x14ac:dyDescent="0.2">
      <c r="A40" s="12"/>
      <c r="B40" s="30"/>
      <c r="C40" s="17" t="s">
        <v>19</v>
      </c>
      <c r="D40" s="29">
        <v>15510</v>
      </c>
      <c r="E40" s="29">
        <v>15510</v>
      </c>
      <c r="F40" s="29">
        <v>15510</v>
      </c>
      <c r="G40" s="29">
        <v>15510</v>
      </c>
      <c r="H40" s="29">
        <v>15510</v>
      </c>
      <c r="I40" s="29">
        <v>15510</v>
      </c>
      <c r="J40" s="29">
        <v>15510</v>
      </c>
      <c r="K40" s="29">
        <v>15510</v>
      </c>
      <c r="L40" s="29">
        <v>15510</v>
      </c>
      <c r="M40" s="29">
        <v>15510</v>
      </c>
      <c r="N40" s="29">
        <v>15510</v>
      </c>
      <c r="O40" s="29">
        <v>15510</v>
      </c>
      <c r="P40" s="22">
        <f>SUM(D40:O40)</f>
        <v>186120</v>
      </c>
    </row>
    <row r="41" spans="1:16" ht="15" x14ac:dyDescent="0.2">
      <c r="A41" s="12"/>
      <c r="B41" s="30"/>
      <c r="C41" s="17" t="s">
        <v>20</v>
      </c>
      <c r="D41" s="23">
        <v>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>
        <f>SUM(D41:O41)</f>
        <v>0</v>
      </c>
    </row>
    <row r="42" spans="1:16" ht="21" customHeight="1" x14ac:dyDescent="0.2">
      <c r="A42" s="12" t="s">
        <v>15</v>
      </c>
      <c r="B42" s="30" t="s">
        <v>41</v>
      </c>
      <c r="C42" s="31" t="s">
        <v>42</v>
      </c>
      <c r="D42" s="29"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5">
        <f>SUM(D42:O42)</f>
        <v>0</v>
      </c>
    </row>
    <row r="43" spans="1:16" ht="15" customHeight="1" x14ac:dyDescent="0.2">
      <c r="A43" s="12"/>
      <c r="B43" s="30"/>
      <c r="C43" s="17" t="s">
        <v>19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1"/>
    </row>
    <row r="44" spans="1:16" x14ac:dyDescent="0.2">
      <c r="A44" s="12"/>
      <c r="B44" s="30"/>
      <c r="C44" s="17" t="s">
        <v>20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1"/>
    </row>
    <row r="45" spans="1:16" ht="22.5" x14ac:dyDescent="0.2">
      <c r="A45" s="12" t="s">
        <v>15</v>
      </c>
      <c r="B45" s="30" t="s">
        <v>43</v>
      </c>
      <c r="C45" s="31" t="s">
        <v>44</v>
      </c>
      <c r="D45" s="38">
        <f>D46+D47</f>
        <v>1200</v>
      </c>
      <c r="E45" s="38">
        <f t="shared" ref="E45:P45" si="14">E46+E47</f>
        <v>1200</v>
      </c>
      <c r="F45" s="38">
        <f t="shared" si="14"/>
        <v>1200</v>
      </c>
      <c r="G45" s="38">
        <f t="shared" si="14"/>
        <v>1200</v>
      </c>
      <c r="H45" s="38">
        <f t="shared" si="14"/>
        <v>1200</v>
      </c>
      <c r="I45" s="38">
        <f t="shared" si="14"/>
        <v>1200</v>
      </c>
      <c r="J45" s="38">
        <f t="shared" si="14"/>
        <v>1200</v>
      </c>
      <c r="K45" s="38">
        <f t="shared" si="14"/>
        <v>1200</v>
      </c>
      <c r="L45" s="38">
        <f t="shared" si="14"/>
        <v>1200</v>
      </c>
      <c r="M45" s="38">
        <f>M46+M47</f>
        <v>1200</v>
      </c>
      <c r="N45" s="38">
        <f t="shared" si="14"/>
        <v>1200</v>
      </c>
      <c r="O45" s="38">
        <f t="shared" si="14"/>
        <v>1200</v>
      </c>
      <c r="P45" s="39">
        <f t="shared" si="14"/>
        <v>14400</v>
      </c>
    </row>
    <row r="46" spans="1:16" x14ac:dyDescent="0.2">
      <c r="A46" s="12"/>
      <c r="B46" s="30"/>
      <c r="C46" s="17" t="s">
        <v>19</v>
      </c>
      <c r="D46" s="29">
        <v>600</v>
      </c>
      <c r="E46" s="29">
        <v>600</v>
      </c>
      <c r="F46" s="29">
        <v>600</v>
      </c>
      <c r="G46" s="29">
        <v>600</v>
      </c>
      <c r="H46" s="29">
        <v>600</v>
      </c>
      <c r="I46" s="29">
        <v>600</v>
      </c>
      <c r="J46" s="29">
        <v>600</v>
      </c>
      <c r="K46" s="29">
        <v>600</v>
      </c>
      <c r="L46" s="29">
        <v>600</v>
      </c>
      <c r="M46" s="29">
        <v>600</v>
      </c>
      <c r="N46" s="29">
        <v>600</v>
      </c>
      <c r="O46" s="29">
        <v>600</v>
      </c>
      <c r="P46" s="21">
        <f t="shared" ref="P46:P52" si="15">SUM(D46:O46)</f>
        <v>7200</v>
      </c>
    </row>
    <row r="47" spans="1:16" x14ac:dyDescent="0.2">
      <c r="A47" s="12"/>
      <c r="B47" s="30"/>
      <c r="C47" s="17" t="s">
        <v>20</v>
      </c>
      <c r="D47" s="29">
        <v>600</v>
      </c>
      <c r="E47" s="29">
        <v>600</v>
      </c>
      <c r="F47" s="29">
        <v>600</v>
      </c>
      <c r="G47" s="29">
        <v>600</v>
      </c>
      <c r="H47" s="29">
        <v>600</v>
      </c>
      <c r="I47" s="29">
        <v>600</v>
      </c>
      <c r="J47" s="29">
        <v>600</v>
      </c>
      <c r="K47" s="29">
        <v>600</v>
      </c>
      <c r="L47" s="29">
        <v>600</v>
      </c>
      <c r="M47" s="29">
        <v>600</v>
      </c>
      <c r="N47" s="29">
        <v>600</v>
      </c>
      <c r="O47" s="29">
        <v>600</v>
      </c>
      <c r="P47" s="21">
        <f t="shared" si="15"/>
        <v>7200</v>
      </c>
    </row>
    <row r="48" spans="1:16" ht="18.75" customHeight="1" x14ac:dyDescent="0.2">
      <c r="A48" s="12" t="s">
        <v>15</v>
      </c>
      <c r="B48" s="30" t="s">
        <v>45</v>
      </c>
      <c r="C48" s="31" t="s">
        <v>46</v>
      </c>
      <c r="D48" s="32">
        <f>D49+D50</f>
        <v>19687</v>
      </c>
      <c r="E48" s="32">
        <f t="shared" ref="E48:O48" si="16">E49+E50</f>
        <v>17781.809999999998</v>
      </c>
      <c r="F48" s="32">
        <f t="shared" si="16"/>
        <v>19687</v>
      </c>
      <c r="G48" s="32">
        <f t="shared" si="16"/>
        <v>19051.940000000002</v>
      </c>
      <c r="H48" s="32">
        <f t="shared" si="16"/>
        <v>19687</v>
      </c>
      <c r="I48" s="32">
        <f t="shared" si="16"/>
        <v>19051.940000000002</v>
      </c>
      <c r="J48" s="32">
        <f t="shared" si="16"/>
        <v>19687</v>
      </c>
      <c r="K48" s="32">
        <f t="shared" si="16"/>
        <v>19687</v>
      </c>
      <c r="L48" s="32">
        <f t="shared" si="16"/>
        <v>19051.940000000002</v>
      </c>
      <c r="M48" s="32">
        <f>M49+M50</f>
        <v>19687</v>
      </c>
      <c r="N48" s="32">
        <f t="shared" si="16"/>
        <v>19051.940000000002</v>
      </c>
      <c r="O48" s="32">
        <f t="shared" si="16"/>
        <v>19687</v>
      </c>
      <c r="P48" s="33">
        <f t="shared" si="15"/>
        <v>231798.57</v>
      </c>
    </row>
    <row r="49" spans="1:17" ht="15" x14ac:dyDescent="0.2">
      <c r="A49" s="12"/>
      <c r="B49" s="27"/>
      <c r="C49" s="17" t="s">
        <v>19</v>
      </c>
      <c r="D49" s="23">
        <v>5951.81</v>
      </c>
      <c r="E49" s="23">
        <v>5375.83</v>
      </c>
      <c r="F49" s="23">
        <v>5951.81</v>
      </c>
      <c r="G49" s="23">
        <v>5759.82</v>
      </c>
      <c r="H49" s="23">
        <v>5951.81</v>
      </c>
      <c r="I49" s="23">
        <v>5759.82</v>
      </c>
      <c r="J49" s="23">
        <v>5951.81</v>
      </c>
      <c r="K49" s="23">
        <v>5951.81</v>
      </c>
      <c r="L49" s="23">
        <v>5759.82</v>
      </c>
      <c r="M49" s="23">
        <v>5951.81</v>
      </c>
      <c r="N49" s="23">
        <v>5759.82</v>
      </c>
      <c r="O49" s="23">
        <v>5951.81</v>
      </c>
      <c r="P49" s="22">
        <f t="shared" si="15"/>
        <v>70077.78</v>
      </c>
    </row>
    <row r="50" spans="1:17" ht="15" x14ac:dyDescent="0.2">
      <c r="A50" s="12"/>
      <c r="B50" s="27"/>
      <c r="C50" s="40" t="s">
        <v>20</v>
      </c>
      <c r="D50" s="23">
        <v>13735.19</v>
      </c>
      <c r="E50" s="23">
        <v>12405.98</v>
      </c>
      <c r="F50" s="23">
        <v>13735.19</v>
      </c>
      <c r="G50" s="23">
        <v>13292.12</v>
      </c>
      <c r="H50" s="23">
        <v>13735.19</v>
      </c>
      <c r="I50" s="23">
        <v>13292.12</v>
      </c>
      <c r="J50" s="23">
        <v>13735.19</v>
      </c>
      <c r="K50" s="23">
        <v>13735.19</v>
      </c>
      <c r="L50" s="23">
        <v>13292.12</v>
      </c>
      <c r="M50" s="23">
        <v>13735.19</v>
      </c>
      <c r="N50" s="23">
        <v>13292.12</v>
      </c>
      <c r="O50" s="23">
        <v>13735.19</v>
      </c>
      <c r="P50" s="22">
        <f t="shared" si="15"/>
        <v>161720.78999999998</v>
      </c>
    </row>
    <row r="51" spans="1:17" ht="25.5" customHeight="1" x14ac:dyDescent="0.2">
      <c r="A51" s="12"/>
      <c r="B51" s="27"/>
      <c r="C51" s="42" t="s">
        <v>47</v>
      </c>
      <c r="D51" s="23">
        <f>D52+D53</f>
        <v>0</v>
      </c>
      <c r="E51" s="23">
        <f t="shared" ref="E51:O51" si="17">E52+E53</f>
        <v>0</v>
      </c>
      <c r="F51" s="23">
        <f t="shared" si="17"/>
        <v>0</v>
      </c>
      <c r="G51" s="23">
        <f t="shared" si="17"/>
        <v>0</v>
      </c>
      <c r="H51" s="23">
        <f t="shared" si="17"/>
        <v>0</v>
      </c>
      <c r="I51" s="23">
        <f t="shared" si="17"/>
        <v>0</v>
      </c>
      <c r="J51" s="23">
        <f t="shared" si="17"/>
        <v>0</v>
      </c>
      <c r="K51" s="23">
        <f t="shared" si="17"/>
        <v>0</v>
      </c>
      <c r="L51" s="23">
        <f t="shared" si="17"/>
        <v>0</v>
      </c>
      <c r="M51" s="23"/>
      <c r="N51" s="23">
        <f t="shared" si="17"/>
        <v>0</v>
      </c>
      <c r="O51" s="23">
        <f t="shared" si="17"/>
        <v>0</v>
      </c>
      <c r="P51" s="43">
        <f t="shared" si="15"/>
        <v>0</v>
      </c>
    </row>
    <row r="52" spans="1:17" ht="13.5" customHeight="1" x14ac:dyDescent="0.2">
      <c r="A52" s="12"/>
      <c r="B52" s="27"/>
      <c r="C52" s="28" t="s">
        <v>19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>
        <f t="shared" si="15"/>
        <v>0</v>
      </c>
    </row>
    <row r="53" spans="1:17" ht="15" x14ac:dyDescent="0.2">
      <c r="A53" s="12"/>
      <c r="B53" s="27"/>
      <c r="C53" s="28" t="s">
        <v>20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</row>
    <row r="54" spans="1:17" ht="15" x14ac:dyDescent="0.2">
      <c r="A54" s="12" t="s">
        <v>15</v>
      </c>
      <c r="B54" s="27"/>
      <c r="C54" s="25" t="s">
        <v>48</v>
      </c>
      <c r="D54" s="32">
        <f>D55+D56</f>
        <v>21500</v>
      </c>
      <c r="E54" s="32">
        <f t="shared" ref="E54:P54" si="18">E55+E56</f>
        <v>21500</v>
      </c>
      <c r="F54" s="32">
        <f t="shared" si="18"/>
        <v>21500</v>
      </c>
      <c r="G54" s="32">
        <f t="shared" si="18"/>
        <v>21500</v>
      </c>
      <c r="H54" s="32">
        <f t="shared" si="18"/>
        <v>21500</v>
      </c>
      <c r="I54" s="32">
        <f t="shared" si="18"/>
        <v>21500</v>
      </c>
      <c r="J54" s="32">
        <f t="shared" si="18"/>
        <v>21500</v>
      </c>
      <c r="K54" s="32">
        <f t="shared" si="18"/>
        <v>21500</v>
      </c>
      <c r="L54" s="32">
        <f t="shared" si="18"/>
        <v>21500</v>
      </c>
      <c r="M54" s="32">
        <f>M55+M56</f>
        <v>21500</v>
      </c>
      <c r="N54" s="32">
        <f>N55+N56</f>
        <v>21500</v>
      </c>
      <c r="O54" s="32">
        <f t="shared" si="18"/>
        <v>21500</v>
      </c>
      <c r="P54" s="33">
        <f t="shared" si="18"/>
        <v>258000</v>
      </c>
    </row>
    <row r="55" spans="1:17" ht="15" x14ac:dyDescent="0.2">
      <c r="A55" s="12"/>
      <c r="B55" s="27"/>
      <c r="C55" s="17" t="s">
        <v>19</v>
      </c>
      <c r="D55" s="23">
        <v>5500</v>
      </c>
      <c r="E55" s="23">
        <v>5500</v>
      </c>
      <c r="F55" s="23">
        <v>5500</v>
      </c>
      <c r="G55" s="23">
        <v>5500</v>
      </c>
      <c r="H55" s="23">
        <v>5500</v>
      </c>
      <c r="I55" s="23">
        <v>5500</v>
      </c>
      <c r="J55" s="23">
        <v>5500</v>
      </c>
      <c r="K55" s="23">
        <v>5500</v>
      </c>
      <c r="L55" s="23">
        <v>5500</v>
      </c>
      <c r="M55" s="23">
        <v>5500</v>
      </c>
      <c r="N55" s="23">
        <v>5500</v>
      </c>
      <c r="O55" s="23">
        <v>5500</v>
      </c>
      <c r="P55" s="22">
        <f>SUM(D55:O55)</f>
        <v>66000</v>
      </c>
      <c r="Q55" s="7"/>
    </row>
    <row r="56" spans="1:17" ht="15" x14ac:dyDescent="0.2">
      <c r="A56" s="12"/>
      <c r="B56" s="27"/>
      <c r="C56" s="17" t="s">
        <v>20</v>
      </c>
      <c r="D56" s="23">
        <v>16000</v>
      </c>
      <c r="E56" s="23">
        <v>16000</v>
      </c>
      <c r="F56" s="23">
        <v>16000</v>
      </c>
      <c r="G56" s="23">
        <v>16000</v>
      </c>
      <c r="H56" s="23">
        <v>16000</v>
      </c>
      <c r="I56" s="23">
        <v>16000</v>
      </c>
      <c r="J56" s="23">
        <v>16000</v>
      </c>
      <c r="K56" s="23">
        <v>16000</v>
      </c>
      <c r="L56" s="23">
        <v>16000</v>
      </c>
      <c r="M56" s="23">
        <v>16000</v>
      </c>
      <c r="N56" s="23">
        <v>16000</v>
      </c>
      <c r="O56" s="23">
        <v>16000</v>
      </c>
      <c r="P56" s="22">
        <f>SUM(D56:O56)</f>
        <v>192000</v>
      </c>
      <c r="Q56" s="7"/>
    </row>
    <row r="57" spans="1:17" ht="15" x14ac:dyDescent="0.25">
      <c r="A57" s="44"/>
      <c r="B57" s="45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</row>
    <row r="58" spans="1:17" x14ac:dyDescent="0.2">
      <c r="A58" s="49"/>
      <c r="B58" s="50"/>
      <c r="C58" s="51"/>
      <c r="D58" s="5" t="s">
        <v>1</v>
      </c>
      <c r="E58" s="5" t="s">
        <v>2</v>
      </c>
      <c r="F58" s="5" t="s">
        <v>3</v>
      </c>
      <c r="G58" s="5" t="s">
        <v>4</v>
      </c>
      <c r="H58" s="5" t="s">
        <v>5</v>
      </c>
      <c r="I58" s="5" t="s">
        <v>6</v>
      </c>
      <c r="J58" s="5" t="s">
        <v>7</v>
      </c>
      <c r="K58" s="5" t="s">
        <v>8</v>
      </c>
      <c r="L58" s="5" t="s">
        <v>9</v>
      </c>
      <c r="M58" s="5" t="s">
        <v>10</v>
      </c>
      <c r="N58" s="5" t="s">
        <v>11</v>
      </c>
      <c r="O58" s="5" t="s">
        <v>12</v>
      </c>
      <c r="P58" s="5" t="s">
        <v>49</v>
      </c>
    </row>
    <row r="59" spans="1:17" ht="27" customHeight="1" x14ac:dyDescent="0.2">
      <c r="A59" s="52"/>
      <c r="B59" s="165" t="s">
        <v>50</v>
      </c>
      <c r="C59" s="165"/>
      <c r="D59" s="53">
        <f>D60+D66+D69+D72+D75+D78+D81+D84+D87+D90</f>
        <v>185982.62</v>
      </c>
      <c r="E59" s="53">
        <f t="shared" ref="E59:O59" si="19">E60+E66+E69+E72+E75+E78+E81+E84+E87+E90</f>
        <v>112839.3</v>
      </c>
      <c r="F59" s="53">
        <f t="shared" si="19"/>
        <v>120869.86</v>
      </c>
      <c r="G59" s="53">
        <f t="shared" si="19"/>
        <v>101401</v>
      </c>
      <c r="H59" s="53">
        <f t="shared" si="19"/>
        <v>105401</v>
      </c>
      <c r="I59" s="53">
        <f t="shared" si="19"/>
        <v>106991.6</v>
      </c>
      <c r="J59" s="53">
        <f t="shared" si="19"/>
        <v>172076.04</v>
      </c>
      <c r="K59" s="53">
        <f t="shared" si="19"/>
        <v>95505.510000000009</v>
      </c>
      <c r="L59" s="53">
        <f t="shared" si="19"/>
        <v>95071</v>
      </c>
      <c r="M59" s="53">
        <f>M60+M66+M69+M72+M75+M78+M81+M84+M87+M90</f>
        <v>93866</v>
      </c>
      <c r="N59" s="53">
        <f t="shared" si="19"/>
        <v>112932</v>
      </c>
      <c r="O59" s="53">
        <f t="shared" si="19"/>
        <v>99810</v>
      </c>
      <c r="P59" s="53">
        <f>P60+P66+P69+P72+P75+P78+P81+P84+P87+P90+P63</f>
        <v>1467739.93</v>
      </c>
    </row>
    <row r="60" spans="1:17" ht="22.5" x14ac:dyDescent="0.2">
      <c r="A60" s="12" t="s">
        <v>15</v>
      </c>
      <c r="B60" s="54" t="s">
        <v>51</v>
      </c>
      <c r="C60" s="55" t="s">
        <v>52</v>
      </c>
      <c r="D60" s="32">
        <f>D61+D62</f>
        <v>16728.84</v>
      </c>
      <c r="E60" s="32">
        <f t="shared" ref="E60:O60" si="20">E61+E62</f>
        <v>17418.3</v>
      </c>
      <c r="F60" s="32">
        <f t="shared" si="20"/>
        <v>4328.8600000000006</v>
      </c>
      <c r="G60" s="32">
        <f t="shared" si="20"/>
        <v>4000</v>
      </c>
      <c r="H60" s="32">
        <f t="shared" si="20"/>
        <v>3800</v>
      </c>
      <c r="I60" s="32">
        <f t="shared" si="20"/>
        <v>6700</v>
      </c>
      <c r="J60" s="32">
        <f t="shared" si="20"/>
        <v>3500</v>
      </c>
      <c r="K60" s="32">
        <f t="shared" si="20"/>
        <v>3000</v>
      </c>
      <c r="L60" s="32">
        <f t="shared" si="20"/>
        <v>5820</v>
      </c>
      <c r="M60" s="32">
        <f>M61+M62</f>
        <v>3885</v>
      </c>
      <c r="N60" s="32">
        <f t="shared" si="20"/>
        <v>12300</v>
      </c>
      <c r="O60" s="32">
        <f t="shared" si="20"/>
        <v>9040</v>
      </c>
      <c r="P60" s="33">
        <f t="shared" ref="P60:P68" si="21">SUM(D60:O60)</f>
        <v>90521</v>
      </c>
    </row>
    <row r="61" spans="1:17" ht="15" x14ac:dyDescent="0.2">
      <c r="A61" s="12"/>
      <c r="B61" s="54"/>
      <c r="C61" s="56" t="s">
        <v>19</v>
      </c>
      <c r="D61" s="23">
        <v>15228.84</v>
      </c>
      <c r="E61" s="23">
        <v>15918.3</v>
      </c>
      <c r="F61" s="23">
        <v>2828.86</v>
      </c>
      <c r="G61" s="23">
        <v>2500</v>
      </c>
      <c r="H61" s="23">
        <v>2300</v>
      </c>
      <c r="I61" s="23">
        <v>5200</v>
      </c>
      <c r="J61" s="23">
        <v>2000</v>
      </c>
      <c r="K61" s="23">
        <v>1500</v>
      </c>
      <c r="L61" s="23">
        <v>4320</v>
      </c>
      <c r="M61" s="23">
        <v>2385</v>
      </c>
      <c r="N61" s="23">
        <v>10800</v>
      </c>
      <c r="O61" s="23">
        <v>7540</v>
      </c>
      <c r="P61" s="22">
        <f t="shared" si="21"/>
        <v>72521</v>
      </c>
    </row>
    <row r="62" spans="1:17" ht="15" x14ac:dyDescent="0.2">
      <c r="A62" s="12"/>
      <c r="B62" s="54"/>
      <c r="C62" s="56" t="s">
        <v>20</v>
      </c>
      <c r="D62" s="23">
        <v>1500</v>
      </c>
      <c r="E62" s="23">
        <v>1500</v>
      </c>
      <c r="F62" s="23">
        <v>1500</v>
      </c>
      <c r="G62" s="23">
        <v>1500</v>
      </c>
      <c r="H62" s="23">
        <v>1500</v>
      </c>
      <c r="I62" s="23">
        <v>1500</v>
      </c>
      <c r="J62" s="23">
        <v>1500</v>
      </c>
      <c r="K62" s="23">
        <v>1500</v>
      </c>
      <c r="L62" s="23">
        <v>1500</v>
      </c>
      <c r="M62" s="23">
        <v>1500</v>
      </c>
      <c r="N62" s="23">
        <v>1500</v>
      </c>
      <c r="O62" s="23">
        <v>1500</v>
      </c>
      <c r="P62" s="22">
        <f t="shared" si="21"/>
        <v>18000</v>
      </c>
    </row>
    <row r="63" spans="1:17" ht="22.5" x14ac:dyDescent="0.2">
      <c r="A63" s="12"/>
      <c r="B63" s="54"/>
      <c r="C63" s="57" t="s">
        <v>53</v>
      </c>
      <c r="D63" s="32">
        <f>D64+D65</f>
        <v>26998</v>
      </c>
      <c r="E63" s="32">
        <f t="shared" ref="E63:O63" si="22">E64+E65</f>
        <v>0</v>
      </c>
      <c r="F63" s="32">
        <f t="shared" si="22"/>
        <v>0</v>
      </c>
      <c r="G63" s="32">
        <f t="shared" si="22"/>
        <v>0</v>
      </c>
      <c r="H63" s="32">
        <f t="shared" si="22"/>
        <v>0</v>
      </c>
      <c r="I63" s="32">
        <f t="shared" si="22"/>
        <v>37996</v>
      </c>
      <c r="J63" s="32">
        <f t="shared" si="22"/>
        <v>0</v>
      </c>
      <c r="K63" s="32">
        <f t="shared" si="22"/>
        <v>0</v>
      </c>
      <c r="L63" s="32">
        <f t="shared" si="22"/>
        <v>0</v>
      </c>
      <c r="M63" s="32">
        <f>M64+M65</f>
        <v>0</v>
      </c>
      <c r="N63" s="32">
        <f t="shared" si="22"/>
        <v>0</v>
      </c>
      <c r="O63" s="32">
        <f t="shared" si="22"/>
        <v>0</v>
      </c>
      <c r="P63" s="33">
        <f t="shared" si="21"/>
        <v>64994</v>
      </c>
    </row>
    <row r="64" spans="1:17" ht="15" x14ac:dyDescent="0.2">
      <c r="A64" s="12"/>
      <c r="B64" s="54"/>
      <c r="C64" s="56" t="s">
        <v>19</v>
      </c>
      <c r="D64" s="23">
        <v>26998</v>
      </c>
      <c r="E64" s="23">
        <v>0</v>
      </c>
      <c r="F64" s="23"/>
      <c r="G64" s="23"/>
      <c r="H64" s="23"/>
      <c r="I64" s="23">
        <v>37996</v>
      </c>
      <c r="J64" s="23"/>
      <c r="K64" s="23"/>
      <c r="L64" s="23"/>
      <c r="M64" s="23"/>
      <c r="N64" s="23"/>
      <c r="O64" s="23"/>
      <c r="P64" s="22">
        <f t="shared" si="21"/>
        <v>64994</v>
      </c>
    </row>
    <row r="65" spans="1:16" ht="15" x14ac:dyDescent="0.2">
      <c r="A65" s="12"/>
      <c r="B65" s="54"/>
      <c r="C65" s="56" t="s">
        <v>20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>
        <f t="shared" si="21"/>
        <v>0</v>
      </c>
    </row>
    <row r="66" spans="1:16" ht="22.5" x14ac:dyDescent="0.2">
      <c r="A66" s="12" t="s">
        <v>15</v>
      </c>
      <c r="B66" s="58" t="s">
        <v>54</v>
      </c>
      <c r="C66" s="59" t="s">
        <v>55</v>
      </c>
      <c r="D66" s="32">
        <f>D67+D68</f>
        <v>5000</v>
      </c>
      <c r="E66" s="32">
        <f t="shared" ref="E66:O66" si="23">E67+E68</f>
        <v>5000</v>
      </c>
      <c r="F66" s="32">
        <f t="shared" si="23"/>
        <v>5000</v>
      </c>
      <c r="G66" s="32">
        <f t="shared" si="23"/>
        <v>5000</v>
      </c>
      <c r="H66" s="32">
        <f t="shared" si="23"/>
        <v>5000</v>
      </c>
      <c r="I66" s="32">
        <f t="shared" si="23"/>
        <v>5000</v>
      </c>
      <c r="J66" s="32">
        <f t="shared" si="23"/>
        <v>5000</v>
      </c>
      <c r="K66" s="32">
        <f t="shared" si="23"/>
        <v>5000</v>
      </c>
      <c r="L66" s="32">
        <f t="shared" si="23"/>
        <v>5000</v>
      </c>
      <c r="M66" s="32">
        <f>M67+M68</f>
        <v>5000</v>
      </c>
      <c r="N66" s="32">
        <f t="shared" si="23"/>
        <v>5000</v>
      </c>
      <c r="O66" s="32">
        <f t="shared" si="23"/>
        <v>5000</v>
      </c>
      <c r="P66" s="33">
        <f t="shared" si="21"/>
        <v>60000</v>
      </c>
    </row>
    <row r="67" spans="1:16" ht="15" x14ac:dyDescent="0.2">
      <c r="A67" s="12"/>
      <c r="B67" s="58"/>
      <c r="C67" s="56" t="s">
        <v>19</v>
      </c>
      <c r="D67" s="23">
        <v>2500</v>
      </c>
      <c r="E67" s="23">
        <v>2500</v>
      </c>
      <c r="F67" s="23">
        <v>2500</v>
      </c>
      <c r="G67" s="23">
        <v>2500</v>
      </c>
      <c r="H67" s="23">
        <v>2500</v>
      </c>
      <c r="I67" s="23">
        <v>2500</v>
      </c>
      <c r="J67" s="23">
        <v>2500</v>
      </c>
      <c r="K67" s="23">
        <v>2500</v>
      </c>
      <c r="L67" s="23">
        <v>2500</v>
      </c>
      <c r="M67" s="23">
        <v>2500</v>
      </c>
      <c r="N67" s="23">
        <v>2500</v>
      </c>
      <c r="O67" s="23">
        <v>2500</v>
      </c>
      <c r="P67" s="22">
        <f t="shared" si="21"/>
        <v>30000</v>
      </c>
    </row>
    <row r="68" spans="1:16" ht="15" x14ac:dyDescent="0.2">
      <c r="A68" s="12"/>
      <c r="B68" s="58"/>
      <c r="C68" s="56" t="s">
        <v>20</v>
      </c>
      <c r="D68" s="23">
        <v>2500</v>
      </c>
      <c r="E68" s="23">
        <v>2500</v>
      </c>
      <c r="F68" s="23">
        <v>2500</v>
      </c>
      <c r="G68" s="23">
        <v>2500</v>
      </c>
      <c r="H68" s="23">
        <v>2500</v>
      </c>
      <c r="I68" s="23">
        <v>2500</v>
      </c>
      <c r="J68" s="23">
        <v>2500</v>
      </c>
      <c r="K68" s="23">
        <v>2500</v>
      </c>
      <c r="L68" s="23">
        <v>2500</v>
      </c>
      <c r="M68" s="23">
        <v>2500</v>
      </c>
      <c r="N68" s="23">
        <v>2500</v>
      </c>
      <c r="O68" s="23">
        <v>2500</v>
      </c>
      <c r="P68" s="22">
        <f t="shared" si="21"/>
        <v>30000</v>
      </c>
    </row>
    <row r="69" spans="1:16" ht="33.75" x14ac:dyDescent="0.2">
      <c r="A69" s="12" t="s">
        <v>15</v>
      </c>
      <c r="B69" s="58" t="s">
        <v>56</v>
      </c>
      <c r="C69" s="59" t="s">
        <v>57</v>
      </c>
      <c r="D69" s="15">
        <f>D70+D71</f>
        <v>0</v>
      </c>
      <c r="E69" s="15">
        <f t="shared" ref="E69:P69" si="24">E70+E71</f>
        <v>0</v>
      </c>
      <c r="F69" s="15">
        <f t="shared" si="24"/>
        <v>0</v>
      </c>
      <c r="G69" s="15">
        <f t="shared" si="24"/>
        <v>0</v>
      </c>
      <c r="H69" s="15">
        <f t="shared" si="24"/>
        <v>0</v>
      </c>
      <c r="I69" s="15">
        <f t="shared" si="24"/>
        <v>0</v>
      </c>
      <c r="J69" s="15">
        <f t="shared" si="24"/>
        <v>0</v>
      </c>
      <c r="K69" s="15">
        <f t="shared" si="24"/>
        <v>0</v>
      </c>
      <c r="L69" s="15">
        <f t="shared" si="24"/>
        <v>0</v>
      </c>
      <c r="M69" s="15">
        <f>M70+M71</f>
        <v>0</v>
      </c>
      <c r="N69" s="15">
        <f t="shared" si="24"/>
        <v>0</v>
      </c>
      <c r="O69" s="15">
        <f t="shared" si="24"/>
        <v>0</v>
      </c>
      <c r="P69" s="16">
        <f t="shared" si="24"/>
        <v>0</v>
      </c>
    </row>
    <row r="70" spans="1:16" ht="16.5" customHeight="1" x14ac:dyDescent="0.2">
      <c r="A70" s="12"/>
      <c r="B70" s="58"/>
      <c r="C70" s="56" t="s">
        <v>19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>
        <f>SUM(D70:O70)</f>
        <v>0</v>
      </c>
    </row>
    <row r="71" spans="1:16" x14ac:dyDescent="0.2">
      <c r="A71" s="12"/>
      <c r="B71" s="58"/>
      <c r="C71" s="56" t="s">
        <v>20</v>
      </c>
      <c r="D71" s="20"/>
      <c r="E71" s="20"/>
      <c r="F71" s="20">
        <v>0</v>
      </c>
      <c r="G71" s="20"/>
      <c r="H71" s="20"/>
      <c r="I71" s="20"/>
      <c r="J71" s="20"/>
      <c r="K71" s="20"/>
      <c r="L71" s="20"/>
      <c r="M71" s="20"/>
      <c r="N71" s="20"/>
      <c r="O71" s="20"/>
      <c r="P71" s="21">
        <f>SUM(D71:O71)</f>
        <v>0</v>
      </c>
    </row>
    <row r="72" spans="1:16" ht="56.25" x14ac:dyDescent="0.2">
      <c r="A72" s="12" t="s">
        <v>15</v>
      </c>
      <c r="B72" s="58" t="s">
        <v>58</v>
      </c>
      <c r="C72" s="59" t="s">
        <v>59</v>
      </c>
      <c r="D72" s="32">
        <f>D73+D74</f>
        <v>3305</v>
      </c>
      <c r="E72" s="32">
        <f t="shared" ref="E72:O72" si="25">E73+E74</f>
        <v>3305</v>
      </c>
      <c r="F72" s="32">
        <f t="shared" si="25"/>
        <v>3305</v>
      </c>
      <c r="G72" s="32">
        <f t="shared" si="25"/>
        <v>3305</v>
      </c>
      <c r="H72" s="32">
        <f t="shared" si="25"/>
        <v>3305</v>
      </c>
      <c r="I72" s="32">
        <f t="shared" si="25"/>
        <v>3305</v>
      </c>
      <c r="J72" s="32">
        <f t="shared" si="25"/>
        <v>3305</v>
      </c>
      <c r="K72" s="32">
        <f t="shared" si="25"/>
        <v>3305</v>
      </c>
      <c r="L72" s="32">
        <f t="shared" si="25"/>
        <v>3305</v>
      </c>
      <c r="M72" s="32">
        <f>M73+M74</f>
        <v>3305</v>
      </c>
      <c r="N72" s="32">
        <f t="shared" si="25"/>
        <v>3305</v>
      </c>
      <c r="O72" s="32">
        <f t="shared" si="25"/>
        <v>3305</v>
      </c>
      <c r="P72" s="33">
        <f>SUM(D72:O72)</f>
        <v>39660</v>
      </c>
    </row>
    <row r="73" spans="1:16" ht="15" customHeight="1" x14ac:dyDescent="0.2">
      <c r="A73" s="12"/>
      <c r="B73" s="58"/>
      <c r="C73" s="56" t="s">
        <v>19</v>
      </c>
      <c r="D73" s="23">
        <v>1855</v>
      </c>
      <c r="E73" s="23">
        <v>1855</v>
      </c>
      <c r="F73" s="23">
        <v>1855</v>
      </c>
      <c r="G73" s="23">
        <v>1855</v>
      </c>
      <c r="H73" s="23">
        <v>1855</v>
      </c>
      <c r="I73" s="23">
        <v>1855</v>
      </c>
      <c r="J73" s="23">
        <v>1855</v>
      </c>
      <c r="K73" s="23">
        <v>1855</v>
      </c>
      <c r="L73" s="23">
        <v>1855</v>
      </c>
      <c r="M73" s="23">
        <v>1855</v>
      </c>
      <c r="N73" s="23">
        <v>1855</v>
      </c>
      <c r="O73" s="23">
        <v>1855</v>
      </c>
      <c r="P73" s="22">
        <f>SUM(D73:O73)</f>
        <v>22260</v>
      </c>
    </row>
    <row r="74" spans="1:16" ht="15" x14ac:dyDescent="0.2">
      <c r="A74" s="12"/>
      <c r="B74" s="58"/>
      <c r="C74" s="56" t="s">
        <v>20</v>
      </c>
      <c r="D74" s="23">
        <v>1450</v>
      </c>
      <c r="E74" s="23">
        <v>1450</v>
      </c>
      <c r="F74" s="23">
        <v>1450</v>
      </c>
      <c r="G74" s="23">
        <v>1450</v>
      </c>
      <c r="H74" s="23">
        <v>1450</v>
      </c>
      <c r="I74" s="23">
        <v>1450</v>
      </c>
      <c r="J74" s="23">
        <v>1450</v>
      </c>
      <c r="K74" s="23">
        <v>1450</v>
      </c>
      <c r="L74" s="23">
        <v>1450</v>
      </c>
      <c r="M74" s="23">
        <v>1450</v>
      </c>
      <c r="N74" s="23">
        <v>1450</v>
      </c>
      <c r="O74" s="23">
        <v>1450</v>
      </c>
      <c r="P74" s="22">
        <f>SUM(D74:O74)</f>
        <v>17400</v>
      </c>
    </row>
    <row r="75" spans="1:16" ht="45" x14ac:dyDescent="0.2">
      <c r="A75" s="12" t="s">
        <v>15</v>
      </c>
      <c r="B75" s="58" t="s">
        <v>60</v>
      </c>
      <c r="C75" s="59" t="s">
        <v>61</v>
      </c>
      <c r="D75" s="32">
        <f>D76+D77</f>
        <v>5217</v>
      </c>
      <c r="E75" s="32">
        <f t="shared" ref="E75:P75" si="26">E76+E77</f>
        <v>5920</v>
      </c>
      <c r="F75" s="32">
        <f t="shared" si="26"/>
        <v>3510</v>
      </c>
      <c r="G75" s="32">
        <f t="shared" si="26"/>
        <v>2100</v>
      </c>
      <c r="H75" s="32">
        <f t="shared" si="26"/>
        <v>7000</v>
      </c>
      <c r="I75" s="32">
        <f t="shared" si="26"/>
        <v>7940.6</v>
      </c>
      <c r="J75" s="32">
        <f t="shared" si="26"/>
        <v>8173.29</v>
      </c>
      <c r="K75" s="32">
        <f t="shared" si="26"/>
        <v>6985.55</v>
      </c>
      <c r="L75" s="32">
        <f t="shared" si="26"/>
        <v>3280</v>
      </c>
      <c r="M75" s="32">
        <f>M76+M77</f>
        <v>3210</v>
      </c>
      <c r="N75" s="32">
        <f t="shared" si="26"/>
        <v>5200</v>
      </c>
      <c r="O75" s="32">
        <f t="shared" si="26"/>
        <v>5217</v>
      </c>
      <c r="P75" s="33">
        <f t="shared" si="26"/>
        <v>63753.440000000002</v>
      </c>
    </row>
    <row r="76" spans="1:16" ht="17.25" customHeight="1" x14ac:dyDescent="0.2">
      <c r="A76" s="12"/>
      <c r="B76" s="58"/>
      <c r="C76" s="56" t="s">
        <v>19</v>
      </c>
      <c r="D76" s="23"/>
      <c r="E76" s="23"/>
      <c r="F76" s="23"/>
      <c r="G76" s="23"/>
      <c r="H76" s="23"/>
      <c r="I76" s="23">
        <v>0</v>
      </c>
      <c r="J76" s="23"/>
      <c r="K76" s="23">
        <v>0</v>
      </c>
      <c r="L76" s="23">
        <v>0</v>
      </c>
      <c r="M76" s="23">
        <v>0</v>
      </c>
      <c r="N76" s="23"/>
      <c r="O76" s="23"/>
      <c r="P76" s="22">
        <f>SUM(D76:O76)</f>
        <v>0</v>
      </c>
    </row>
    <row r="77" spans="1:16" ht="15" x14ac:dyDescent="0.2">
      <c r="A77" s="12"/>
      <c r="B77" s="58"/>
      <c r="C77" s="56" t="s">
        <v>20</v>
      </c>
      <c r="D77" s="23">
        <v>5217</v>
      </c>
      <c r="E77" s="23">
        <v>5920</v>
      </c>
      <c r="F77" s="23">
        <v>3510</v>
      </c>
      <c r="G77" s="23">
        <v>2100</v>
      </c>
      <c r="H77" s="23">
        <v>7000</v>
      </c>
      <c r="I77" s="23">
        <v>7940.6</v>
      </c>
      <c r="J77" s="23">
        <v>8173.29</v>
      </c>
      <c r="K77" s="23">
        <v>6985.55</v>
      </c>
      <c r="L77" s="23">
        <v>3280</v>
      </c>
      <c r="M77" s="23">
        <v>3210</v>
      </c>
      <c r="N77" s="23">
        <v>5200</v>
      </c>
      <c r="O77" s="23">
        <v>5217</v>
      </c>
      <c r="P77" s="22">
        <f>SUM(D77:O77)</f>
        <v>63753.440000000002</v>
      </c>
    </row>
    <row r="78" spans="1:16" ht="22.5" x14ac:dyDescent="0.2">
      <c r="A78" s="12" t="s">
        <v>15</v>
      </c>
      <c r="B78" s="58" t="s">
        <v>62</v>
      </c>
      <c r="C78" s="60" t="s">
        <v>63</v>
      </c>
      <c r="D78" s="32">
        <f>D79+D80</f>
        <v>750</v>
      </c>
      <c r="E78" s="32">
        <f t="shared" ref="E78:L78" si="27">E79+E80</f>
        <v>0</v>
      </c>
      <c r="F78" s="32">
        <f t="shared" si="27"/>
        <v>750</v>
      </c>
      <c r="G78" s="32">
        <f t="shared" si="27"/>
        <v>1000</v>
      </c>
      <c r="H78" s="32">
        <f t="shared" si="27"/>
        <v>0</v>
      </c>
      <c r="I78" s="32">
        <f t="shared" si="27"/>
        <v>0</v>
      </c>
      <c r="J78" s="32">
        <f t="shared" si="27"/>
        <v>800</v>
      </c>
      <c r="K78" s="32">
        <f t="shared" si="27"/>
        <v>0</v>
      </c>
      <c r="L78" s="32">
        <f t="shared" si="27"/>
        <v>0</v>
      </c>
      <c r="M78" s="32">
        <f>M79+M80</f>
        <v>800</v>
      </c>
      <c r="N78" s="32">
        <f>N79+N80</f>
        <v>0</v>
      </c>
      <c r="O78" s="32">
        <f>O79+O80</f>
        <v>1000</v>
      </c>
      <c r="P78" s="33">
        <f>P79+P80</f>
        <v>5100</v>
      </c>
    </row>
    <row r="79" spans="1:16" ht="16.5" customHeight="1" x14ac:dyDescent="0.2">
      <c r="A79" s="12"/>
      <c r="B79" s="58"/>
      <c r="C79" s="61" t="s">
        <v>19</v>
      </c>
      <c r="D79" s="18">
        <v>750</v>
      </c>
      <c r="E79" s="18"/>
      <c r="F79" s="18"/>
      <c r="G79" s="18">
        <v>1000</v>
      </c>
      <c r="H79" s="18"/>
      <c r="I79" s="18"/>
      <c r="J79" s="18">
        <v>800</v>
      </c>
      <c r="K79" s="18"/>
      <c r="L79" s="18"/>
      <c r="M79" s="18"/>
      <c r="N79" s="18"/>
      <c r="O79" s="18">
        <v>1000</v>
      </c>
      <c r="P79" s="22">
        <f>SUM(D79:O79)</f>
        <v>3550</v>
      </c>
    </row>
    <row r="80" spans="1:16" ht="15" x14ac:dyDescent="0.2">
      <c r="A80" s="12"/>
      <c r="B80" s="58"/>
      <c r="C80" s="61" t="s">
        <v>20</v>
      </c>
      <c r="D80" s="23"/>
      <c r="E80" s="23"/>
      <c r="F80" s="23">
        <v>750</v>
      </c>
      <c r="G80" s="23">
        <v>0</v>
      </c>
      <c r="H80" s="23">
        <v>0</v>
      </c>
      <c r="I80" s="23">
        <v>0</v>
      </c>
      <c r="J80" s="23"/>
      <c r="K80" s="23">
        <v>0</v>
      </c>
      <c r="L80" s="23">
        <v>0</v>
      </c>
      <c r="M80" s="23">
        <v>800</v>
      </c>
      <c r="N80" s="23"/>
      <c r="O80" s="23"/>
      <c r="P80" s="22">
        <f>SUM(D80:O80)</f>
        <v>1550</v>
      </c>
    </row>
    <row r="81" spans="1:16" ht="33.75" x14ac:dyDescent="0.2">
      <c r="A81" s="12" t="s">
        <v>15</v>
      </c>
      <c r="B81" s="58" t="s">
        <v>138</v>
      </c>
      <c r="C81" s="60" t="s">
        <v>139</v>
      </c>
      <c r="D81" s="62">
        <f>D82+D83</f>
        <v>24396</v>
      </c>
      <c r="E81" s="62">
        <f t="shared" ref="E81:P81" si="28">E82+E83</f>
        <v>24396</v>
      </c>
      <c r="F81" s="62">
        <f t="shared" si="28"/>
        <v>24396</v>
      </c>
      <c r="G81" s="62">
        <f t="shared" si="28"/>
        <v>24396</v>
      </c>
      <c r="H81" s="62">
        <f t="shared" si="28"/>
        <v>24396</v>
      </c>
      <c r="I81" s="62">
        <f t="shared" si="28"/>
        <v>24396</v>
      </c>
      <c r="J81" s="62">
        <f t="shared" si="28"/>
        <v>24396</v>
      </c>
      <c r="K81" s="62">
        <f t="shared" si="28"/>
        <v>24396</v>
      </c>
      <c r="L81" s="62">
        <f t="shared" si="28"/>
        <v>24396</v>
      </c>
      <c r="M81" s="62">
        <f>M82+M83</f>
        <v>24396</v>
      </c>
      <c r="N81" s="62">
        <f t="shared" si="28"/>
        <v>24396</v>
      </c>
      <c r="O81" s="62">
        <f t="shared" si="28"/>
        <v>24396</v>
      </c>
      <c r="P81" s="63">
        <f t="shared" si="28"/>
        <v>292752</v>
      </c>
    </row>
    <row r="82" spans="1:16" ht="16.5" customHeight="1" x14ac:dyDescent="0.2">
      <c r="A82" s="64"/>
      <c r="B82" s="65"/>
      <c r="C82" s="61" t="s">
        <v>19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>
        <f>SUM(D82:O82)</f>
        <v>0</v>
      </c>
    </row>
    <row r="83" spans="1:16" ht="15" x14ac:dyDescent="0.2">
      <c r="A83" s="64"/>
      <c r="B83" s="65"/>
      <c r="C83" s="61" t="s">
        <v>20</v>
      </c>
      <c r="D83" s="23">
        <v>24396</v>
      </c>
      <c r="E83" s="23">
        <v>24396</v>
      </c>
      <c r="F83" s="23">
        <v>24396</v>
      </c>
      <c r="G83" s="23">
        <v>24396</v>
      </c>
      <c r="H83" s="23">
        <v>24396</v>
      </c>
      <c r="I83" s="23">
        <v>24396</v>
      </c>
      <c r="J83" s="23">
        <v>24396</v>
      </c>
      <c r="K83" s="23">
        <v>24396</v>
      </c>
      <c r="L83" s="23">
        <v>24396</v>
      </c>
      <c r="M83" s="23">
        <v>24396</v>
      </c>
      <c r="N83" s="23">
        <v>24396</v>
      </c>
      <c r="O83" s="23">
        <v>24396</v>
      </c>
      <c r="P83" s="22">
        <f>SUM(D83:O83)</f>
        <v>292752</v>
      </c>
    </row>
    <row r="84" spans="1:16" ht="22.5" x14ac:dyDescent="0.2">
      <c r="A84" s="12" t="s">
        <v>15</v>
      </c>
      <c r="B84" s="58" t="s">
        <v>140</v>
      </c>
      <c r="C84" s="66" t="s">
        <v>64</v>
      </c>
      <c r="D84" s="32">
        <f>D85+D86</f>
        <v>6666.78</v>
      </c>
      <c r="E84" s="32">
        <f t="shared" ref="E84:P84" si="29">E85+E86</f>
        <v>6800</v>
      </c>
      <c r="F84" s="32">
        <f t="shared" si="29"/>
        <v>12700</v>
      </c>
      <c r="G84" s="32">
        <f t="shared" si="29"/>
        <v>11600</v>
      </c>
      <c r="H84" s="32">
        <f t="shared" si="29"/>
        <v>11900</v>
      </c>
      <c r="I84" s="32">
        <f t="shared" si="29"/>
        <v>1850</v>
      </c>
      <c r="J84" s="32">
        <f t="shared" si="29"/>
        <v>2982.75</v>
      </c>
      <c r="K84" s="32">
        <f t="shared" si="29"/>
        <v>2818.96</v>
      </c>
      <c r="L84" s="32">
        <f t="shared" si="29"/>
        <v>3270</v>
      </c>
      <c r="M84" s="32">
        <f>M85+M86</f>
        <v>3270</v>
      </c>
      <c r="N84" s="32">
        <f t="shared" si="29"/>
        <v>5231</v>
      </c>
      <c r="O84" s="32">
        <f t="shared" si="29"/>
        <v>1852</v>
      </c>
      <c r="P84" s="33">
        <f t="shared" si="29"/>
        <v>70941.489999999991</v>
      </c>
    </row>
    <row r="85" spans="1:16" ht="15" x14ac:dyDescent="0.2">
      <c r="A85" s="67"/>
      <c r="B85" s="68"/>
      <c r="C85" s="61" t="s">
        <v>19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</row>
    <row r="86" spans="1:16" ht="15" x14ac:dyDescent="0.2">
      <c r="A86" s="64"/>
      <c r="B86" s="65"/>
      <c r="C86" s="61" t="s">
        <v>20</v>
      </c>
      <c r="D86" s="23">
        <v>6666.78</v>
      </c>
      <c r="E86" s="23">
        <v>6800</v>
      </c>
      <c r="F86" s="23">
        <v>12700</v>
      </c>
      <c r="G86" s="23">
        <v>11600</v>
      </c>
      <c r="H86" s="23">
        <v>11900</v>
      </c>
      <c r="I86" s="23">
        <v>1850</v>
      </c>
      <c r="J86" s="23">
        <v>2982.75</v>
      </c>
      <c r="K86" s="23">
        <v>2818.96</v>
      </c>
      <c r="L86" s="23">
        <v>3270</v>
      </c>
      <c r="M86" s="23">
        <v>3270</v>
      </c>
      <c r="N86" s="23">
        <v>5231</v>
      </c>
      <c r="O86" s="23">
        <v>1852</v>
      </c>
      <c r="P86" s="22">
        <f>SUM(D86:O86)</f>
        <v>70941.489999999991</v>
      </c>
    </row>
    <row r="87" spans="1:16" ht="33.75" x14ac:dyDescent="0.2">
      <c r="A87" s="12" t="s">
        <v>15</v>
      </c>
      <c r="B87" s="58" t="s">
        <v>65</v>
      </c>
      <c r="C87" s="60" t="s">
        <v>66</v>
      </c>
      <c r="D87" s="32">
        <f>D88+D89</f>
        <v>50000</v>
      </c>
      <c r="E87" s="32">
        <f t="shared" ref="E87:P87" si="30">E88+E89</f>
        <v>50000</v>
      </c>
      <c r="F87" s="32">
        <f t="shared" si="30"/>
        <v>50000</v>
      </c>
      <c r="G87" s="32">
        <f t="shared" si="30"/>
        <v>50000</v>
      </c>
      <c r="H87" s="32">
        <f t="shared" si="30"/>
        <v>50000</v>
      </c>
      <c r="I87" s="32">
        <f t="shared" si="30"/>
        <v>50000</v>
      </c>
      <c r="J87" s="32">
        <f t="shared" si="30"/>
        <v>50000</v>
      </c>
      <c r="K87" s="32">
        <f t="shared" si="30"/>
        <v>50000</v>
      </c>
      <c r="L87" s="32">
        <f t="shared" si="30"/>
        <v>50000</v>
      </c>
      <c r="M87" s="32">
        <f>M88+M89</f>
        <v>50000</v>
      </c>
      <c r="N87" s="32">
        <f t="shared" si="30"/>
        <v>50000</v>
      </c>
      <c r="O87" s="32">
        <f t="shared" si="30"/>
        <v>50000</v>
      </c>
      <c r="P87" s="33">
        <f t="shared" si="30"/>
        <v>600000</v>
      </c>
    </row>
    <row r="88" spans="1:16" ht="15" x14ac:dyDescent="0.2">
      <c r="A88" s="12"/>
      <c r="B88" s="58"/>
      <c r="C88" s="61" t="s">
        <v>19</v>
      </c>
      <c r="D88" s="23">
        <v>10000</v>
      </c>
      <c r="E88" s="23">
        <v>10000</v>
      </c>
      <c r="F88" s="23">
        <v>10000</v>
      </c>
      <c r="G88" s="23">
        <v>10000</v>
      </c>
      <c r="H88" s="23">
        <v>10000</v>
      </c>
      <c r="I88" s="23">
        <v>10000</v>
      </c>
      <c r="J88" s="23">
        <v>10000</v>
      </c>
      <c r="K88" s="23">
        <v>10000</v>
      </c>
      <c r="L88" s="23">
        <v>10000</v>
      </c>
      <c r="M88" s="23">
        <v>10000</v>
      </c>
      <c r="N88" s="23">
        <v>10000</v>
      </c>
      <c r="O88" s="23">
        <v>10000</v>
      </c>
      <c r="P88" s="22">
        <f>SUM(D88:O88)</f>
        <v>120000</v>
      </c>
    </row>
    <row r="89" spans="1:16" ht="15" x14ac:dyDescent="0.2">
      <c r="A89" s="12"/>
      <c r="B89" s="58"/>
      <c r="C89" s="61" t="s">
        <v>20</v>
      </c>
      <c r="D89" s="23">
        <v>40000</v>
      </c>
      <c r="E89" s="23">
        <v>40000</v>
      </c>
      <c r="F89" s="23">
        <v>40000</v>
      </c>
      <c r="G89" s="23">
        <v>40000</v>
      </c>
      <c r="H89" s="23">
        <v>40000</v>
      </c>
      <c r="I89" s="23">
        <v>40000</v>
      </c>
      <c r="J89" s="23">
        <v>40000</v>
      </c>
      <c r="K89" s="23">
        <v>40000</v>
      </c>
      <c r="L89" s="23">
        <v>40000</v>
      </c>
      <c r="M89" s="23">
        <v>40000</v>
      </c>
      <c r="N89" s="23">
        <v>40000</v>
      </c>
      <c r="O89" s="23">
        <v>40000</v>
      </c>
      <c r="P89" s="22">
        <f>SUM(D89:O89)</f>
        <v>480000</v>
      </c>
    </row>
    <row r="90" spans="1:16" ht="22.5" x14ac:dyDescent="0.2">
      <c r="A90" s="12" t="s">
        <v>15</v>
      </c>
      <c r="B90" s="58" t="s">
        <v>67</v>
      </c>
      <c r="C90" s="60" t="s">
        <v>68</v>
      </c>
      <c r="D90" s="69">
        <f>D91+D92</f>
        <v>73919</v>
      </c>
      <c r="E90" s="69">
        <f t="shared" ref="E90:O90" si="31">E91+E92</f>
        <v>0</v>
      </c>
      <c r="F90" s="69">
        <f t="shared" si="31"/>
        <v>16880</v>
      </c>
      <c r="G90" s="69">
        <f t="shared" si="31"/>
        <v>0</v>
      </c>
      <c r="H90" s="69">
        <f t="shared" si="31"/>
        <v>0</v>
      </c>
      <c r="I90" s="69">
        <f t="shared" si="31"/>
        <v>7800</v>
      </c>
      <c r="J90" s="69">
        <f t="shared" si="31"/>
        <v>73919</v>
      </c>
      <c r="K90" s="69">
        <f>K91+K92</f>
        <v>0</v>
      </c>
      <c r="L90" s="69">
        <f t="shared" si="31"/>
        <v>0</v>
      </c>
      <c r="M90" s="69">
        <f>M91+M92</f>
        <v>0</v>
      </c>
      <c r="N90" s="69">
        <f t="shared" si="31"/>
        <v>7500</v>
      </c>
      <c r="O90" s="69">
        <f t="shared" si="31"/>
        <v>0</v>
      </c>
      <c r="P90" s="43">
        <f>SUM(D90:O90)</f>
        <v>180018</v>
      </c>
    </row>
    <row r="91" spans="1:16" ht="15" x14ac:dyDescent="0.2">
      <c r="A91" s="70"/>
      <c r="B91" s="70"/>
      <c r="C91" s="61" t="s">
        <v>19</v>
      </c>
      <c r="D91" s="23">
        <v>17295</v>
      </c>
      <c r="E91" s="23"/>
      <c r="F91" s="23">
        <v>8400</v>
      </c>
      <c r="G91" s="23"/>
      <c r="H91" s="23"/>
      <c r="I91" s="23">
        <v>4800</v>
      </c>
      <c r="J91" s="23">
        <v>17295</v>
      </c>
      <c r="K91" s="23"/>
      <c r="L91" s="23"/>
      <c r="M91" s="23"/>
      <c r="N91" s="23"/>
      <c r="O91" s="23"/>
      <c r="P91" s="22">
        <f>SUM(D91:O91)</f>
        <v>47790</v>
      </c>
    </row>
    <row r="92" spans="1:16" ht="15" x14ac:dyDescent="0.2">
      <c r="A92" s="70"/>
      <c r="B92" s="70"/>
      <c r="C92" s="61" t="s">
        <v>20</v>
      </c>
      <c r="D92" s="23">
        <v>56624</v>
      </c>
      <c r="E92" s="23"/>
      <c r="F92" s="23">
        <v>8480</v>
      </c>
      <c r="G92" s="23"/>
      <c r="H92" s="23"/>
      <c r="I92" s="23">
        <v>3000</v>
      </c>
      <c r="J92" s="23">
        <v>56624</v>
      </c>
      <c r="K92" s="23"/>
      <c r="L92" s="23"/>
      <c r="M92" s="23"/>
      <c r="N92" s="23">
        <v>7500</v>
      </c>
      <c r="O92" s="23"/>
      <c r="P92" s="22">
        <f>SUM(D92:O92)</f>
        <v>132228</v>
      </c>
    </row>
    <row r="93" spans="1:16" ht="15" x14ac:dyDescent="0.2">
      <c r="A93" s="2"/>
      <c r="B93" s="2"/>
      <c r="C93" s="7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72"/>
    </row>
    <row r="94" spans="1:16" ht="15" x14ac:dyDescent="0.2">
      <c r="A94" s="2"/>
      <c r="B94" s="2"/>
      <c r="C94" s="7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7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73"/>
      <c r="B96" s="73"/>
      <c r="C96" s="73"/>
      <c r="D96" s="5" t="s">
        <v>1</v>
      </c>
      <c r="E96" s="5" t="s">
        <v>2</v>
      </c>
      <c r="F96" s="5" t="s">
        <v>3</v>
      </c>
      <c r="G96" s="5" t="s">
        <v>4</v>
      </c>
      <c r="H96" s="5" t="s">
        <v>5</v>
      </c>
      <c r="I96" s="5" t="s">
        <v>6</v>
      </c>
      <c r="J96" s="5" t="s">
        <v>7</v>
      </c>
      <c r="K96" s="5" t="s">
        <v>8</v>
      </c>
      <c r="L96" s="5" t="s">
        <v>9</v>
      </c>
      <c r="M96" s="5" t="s">
        <v>10</v>
      </c>
      <c r="N96" s="5" t="s">
        <v>11</v>
      </c>
      <c r="O96" s="5" t="s">
        <v>12</v>
      </c>
      <c r="P96" s="5" t="s">
        <v>49</v>
      </c>
    </row>
    <row r="97" spans="1:16" x14ac:dyDescent="0.2">
      <c r="A97" s="74"/>
      <c r="B97" s="166" t="s">
        <v>69</v>
      </c>
      <c r="C97" s="167"/>
      <c r="D97" s="123">
        <f>D98+D101+D104+D107+D110+D113+D116+D119+D122+D125+D131+D138+D141+D144+D147+D150+D153+D156+D162+D165+D168</f>
        <v>1062604.1100000001</v>
      </c>
      <c r="E97" s="123">
        <f t="shared" ref="E97:O97" si="32">E98+E101+E104+E107+E110+E113+E116+E119+E122+E125+E131+E138+E141+E144+E147+E150+E153+E156+E162+E165+E168</f>
        <v>680307.05</v>
      </c>
      <c r="F97" s="123">
        <f t="shared" si="32"/>
        <v>755327.64</v>
      </c>
      <c r="G97" s="123">
        <f t="shared" si="32"/>
        <v>1002112.04</v>
      </c>
      <c r="H97" s="123">
        <f t="shared" si="32"/>
        <v>616141.04</v>
      </c>
      <c r="I97" s="123">
        <f t="shared" si="32"/>
        <v>620196.44000000006</v>
      </c>
      <c r="J97" s="123">
        <f t="shared" si="32"/>
        <v>1099653.2400000002</v>
      </c>
      <c r="K97" s="123">
        <f t="shared" si="32"/>
        <v>603027.04</v>
      </c>
      <c r="L97" s="123">
        <f t="shared" si="32"/>
        <v>632990.44000000006</v>
      </c>
      <c r="M97" s="123">
        <f>M98+M101+M104+M107+M110+M113+M116+M119+M122+M125+M131+M138+M141+M144+M147+M150+M153+M156+M162+M165+M168</f>
        <v>989928.04</v>
      </c>
      <c r="N97" s="123">
        <f t="shared" si="32"/>
        <v>667752.24</v>
      </c>
      <c r="O97" s="123">
        <f t="shared" si="32"/>
        <v>735196.44000000006</v>
      </c>
      <c r="P97" s="75">
        <f>P98+P101+P104+P107+P110+P113+P116+P119+P122+P125+P131+P134+P138+P141+P144+P147+P150+P153+P156+P162+P165+P168</f>
        <v>9620235.7599999998</v>
      </c>
    </row>
    <row r="98" spans="1:16" ht="22.5" x14ac:dyDescent="0.2">
      <c r="A98" s="12" t="s">
        <v>15</v>
      </c>
      <c r="B98" s="76">
        <v>31101</v>
      </c>
      <c r="C98" s="77" t="s">
        <v>70</v>
      </c>
      <c r="D98" s="32">
        <f>D99+D100</f>
        <v>2162.0700000000002</v>
      </c>
      <c r="E98" s="32">
        <f t="shared" ref="E98:O98" si="33">E99+E100</f>
        <v>0</v>
      </c>
      <c r="F98" s="32">
        <f t="shared" si="33"/>
        <v>2568</v>
      </c>
      <c r="G98" s="32">
        <f t="shared" si="33"/>
        <v>0</v>
      </c>
      <c r="H98" s="32">
        <f t="shared" si="33"/>
        <v>2800</v>
      </c>
      <c r="I98" s="32">
        <f t="shared" si="33"/>
        <v>0</v>
      </c>
      <c r="J98" s="32">
        <f t="shared" si="33"/>
        <v>2162</v>
      </c>
      <c r="K98" s="32">
        <f t="shared" si="33"/>
        <v>0</v>
      </c>
      <c r="L98" s="32">
        <f t="shared" si="33"/>
        <v>2480</v>
      </c>
      <c r="M98" s="32">
        <f>M99+M100</f>
        <v>0</v>
      </c>
      <c r="N98" s="32">
        <f t="shared" si="33"/>
        <v>2162</v>
      </c>
      <c r="O98" s="32">
        <f t="shared" si="33"/>
        <v>0</v>
      </c>
      <c r="P98" s="33">
        <f>SUM(D98:O98)</f>
        <v>14334.07</v>
      </c>
    </row>
    <row r="99" spans="1:16" ht="15" x14ac:dyDescent="0.2">
      <c r="A99" s="12"/>
      <c r="B99" s="76"/>
      <c r="C99" s="56" t="s">
        <v>19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</row>
    <row r="100" spans="1:16" ht="15" x14ac:dyDescent="0.2">
      <c r="A100" s="12"/>
      <c r="B100" s="76"/>
      <c r="C100" s="56" t="s">
        <v>20</v>
      </c>
      <c r="D100" s="18">
        <v>2162.0700000000002</v>
      </c>
      <c r="E100" s="18">
        <v>0</v>
      </c>
      <c r="F100" s="18">
        <v>2568</v>
      </c>
      <c r="G100" s="18"/>
      <c r="H100" s="18">
        <v>2800</v>
      </c>
      <c r="I100" s="18"/>
      <c r="J100" s="18">
        <v>2162</v>
      </c>
      <c r="K100" s="18"/>
      <c r="L100" s="18">
        <v>2480</v>
      </c>
      <c r="M100" s="18">
        <v>0</v>
      </c>
      <c r="N100" s="18">
        <v>2162</v>
      </c>
      <c r="O100" s="18"/>
      <c r="P100" s="19">
        <f>SUM(D100:O100)</f>
        <v>14334.07</v>
      </c>
    </row>
    <row r="101" spans="1:16" ht="22.5" x14ac:dyDescent="0.2">
      <c r="A101" s="12" t="s">
        <v>15</v>
      </c>
      <c r="B101" s="78" t="s">
        <v>71</v>
      </c>
      <c r="C101" s="77" t="s">
        <v>72</v>
      </c>
      <c r="D101" s="32">
        <f>D102+D103</f>
        <v>2529</v>
      </c>
      <c r="E101" s="32">
        <f t="shared" ref="E101:O101" si="34">E102+E103</f>
        <v>2529</v>
      </c>
      <c r="F101" s="32">
        <f t="shared" si="34"/>
        <v>2529</v>
      </c>
      <c r="G101" s="32">
        <f t="shared" si="34"/>
        <v>2529</v>
      </c>
      <c r="H101" s="32">
        <f t="shared" si="34"/>
        <v>2529</v>
      </c>
      <c r="I101" s="32">
        <f t="shared" si="34"/>
        <v>2529</v>
      </c>
      <c r="J101" s="32">
        <f t="shared" si="34"/>
        <v>2529</v>
      </c>
      <c r="K101" s="32">
        <f t="shared" si="34"/>
        <v>2529</v>
      </c>
      <c r="L101" s="32">
        <f t="shared" si="34"/>
        <v>2529</v>
      </c>
      <c r="M101" s="32">
        <f>M102+M103</f>
        <v>2529</v>
      </c>
      <c r="N101" s="32">
        <f t="shared" si="34"/>
        <v>2529</v>
      </c>
      <c r="O101" s="32">
        <f t="shared" si="34"/>
        <v>2529</v>
      </c>
      <c r="P101" s="33">
        <f>SUM(D101:O101)</f>
        <v>30348</v>
      </c>
    </row>
    <row r="102" spans="1:16" ht="15" x14ac:dyDescent="0.2">
      <c r="A102" s="12"/>
      <c r="B102" s="78"/>
      <c r="C102" s="56" t="s">
        <v>19</v>
      </c>
      <c r="D102" s="23">
        <v>2529</v>
      </c>
      <c r="E102" s="23">
        <v>2529</v>
      </c>
      <c r="F102" s="23">
        <v>2529</v>
      </c>
      <c r="G102" s="23">
        <v>2529</v>
      </c>
      <c r="H102" s="23">
        <v>2529</v>
      </c>
      <c r="I102" s="23">
        <v>2529</v>
      </c>
      <c r="J102" s="23">
        <v>2529</v>
      </c>
      <c r="K102" s="23">
        <v>2529</v>
      </c>
      <c r="L102" s="23">
        <v>2529</v>
      </c>
      <c r="M102" s="23">
        <v>2529</v>
      </c>
      <c r="N102" s="23">
        <v>2529</v>
      </c>
      <c r="O102" s="23">
        <v>2529</v>
      </c>
      <c r="P102" s="22">
        <f>SUM(D102:O102)</f>
        <v>30348</v>
      </c>
    </row>
    <row r="103" spans="1:16" ht="15" x14ac:dyDescent="0.2">
      <c r="A103" s="12"/>
      <c r="B103" s="78"/>
      <c r="C103" s="56" t="s">
        <v>20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2"/>
    </row>
    <row r="104" spans="1:16" ht="22.5" x14ac:dyDescent="0.2">
      <c r="A104" s="12" t="s">
        <v>15</v>
      </c>
      <c r="B104" s="78" t="s">
        <v>73</v>
      </c>
      <c r="C104" s="77" t="s">
        <v>74</v>
      </c>
      <c r="D104" s="7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35">
        <f>SUM(D104:O104)</f>
        <v>0</v>
      </c>
    </row>
    <row r="105" spans="1:16" x14ac:dyDescent="0.2">
      <c r="A105" s="12"/>
      <c r="B105" s="78"/>
      <c r="C105" s="56" t="s">
        <v>19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21"/>
    </row>
    <row r="106" spans="1:16" x14ac:dyDescent="0.2">
      <c r="A106" s="12"/>
      <c r="B106" s="78"/>
      <c r="C106" s="56" t="s">
        <v>20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21"/>
    </row>
    <row r="107" spans="1:16" x14ac:dyDescent="0.2">
      <c r="A107" s="12" t="s">
        <v>15</v>
      </c>
      <c r="B107" s="78" t="s">
        <v>75</v>
      </c>
      <c r="C107" s="77" t="s">
        <v>76</v>
      </c>
      <c r="D107" s="80">
        <f>D108+D109</f>
        <v>290</v>
      </c>
      <c r="E107" s="80">
        <f t="shared" ref="E107:P107" si="35">E108+E109</f>
        <v>290</v>
      </c>
      <c r="F107" s="80">
        <f t="shared" si="35"/>
        <v>290</v>
      </c>
      <c r="G107" s="80">
        <f t="shared" si="35"/>
        <v>290</v>
      </c>
      <c r="H107" s="80">
        <f t="shared" si="35"/>
        <v>290</v>
      </c>
      <c r="I107" s="80">
        <f t="shared" si="35"/>
        <v>290</v>
      </c>
      <c r="J107" s="80">
        <f t="shared" si="35"/>
        <v>290</v>
      </c>
      <c r="K107" s="80">
        <f t="shared" si="35"/>
        <v>290</v>
      </c>
      <c r="L107" s="80">
        <f t="shared" si="35"/>
        <v>290</v>
      </c>
      <c r="M107" s="80">
        <f>M108+M109</f>
        <v>290</v>
      </c>
      <c r="N107" s="80">
        <f t="shared" si="35"/>
        <v>290</v>
      </c>
      <c r="O107" s="80">
        <f t="shared" si="35"/>
        <v>290</v>
      </c>
      <c r="P107" s="81">
        <f t="shared" si="35"/>
        <v>3480</v>
      </c>
    </row>
    <row r="108" spans="1:16" x14ac:dyDescent="0.2">
      <c r="A108" s="12"/>
      <c r="B108" s="78"/>
      <c r="C108" s="56" t="s">
        <v>19</v>
      </c>
      <c r="D108" s="79">
        <v>290</v>
      </c>
      <c r="E108" s="79">
        <v>290</v>
      </c>
      <c r="F108" s="79">
        <v>290</v>
      </c>
      <c r="G108" s="79">
        <v>290</v>
      </c>
      <c r="H108" s="79">
        <v>290</v>
      </c>
      <c r="I108" s="79">
        <v>290</v>
      </c>
      <c r="J108" s="79">
        <v>290</v>
      </c>
      <c r="K108" s="79">
        <v>290</v>
      </c>
      <c r="L108" s="79">
        <v>290</v>
      </c>
      <c r="M108" s="79">
        <v>290</v>
      </c>
      <c r="N108" s="79">
        <v>290</v>
      </c>
      <c r="O108" s="79">
        <v>290</v>
      </c>
      <c r="P108" s="21">
        <f>SUM(D108:O108)</f>
        <v>3480</v>
      </c>
    </row>
    <row r="109" spans="1:16" x14ac:dyDescent="0.2">
      <c r="A109" s="12"/>
      <c r="B109" s="78"/>
      <c r="C109" s="56" t="s">
        <v>20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21"/>
    </row>
    <row r="110" spans="1:16" ht="22.5" x14ac:dyDescent="0.2">
      <c r="A110" s="12" t="s">
        <v>15</v>
      </c>
      <c r="B110" s="78" t="s">
        <v>77</v>
      </c>
      <c r="C110" s="77" t="s">
        <v>78</v>
      </c>
      <c r="D110" s="80">
        <f>D111+D112</f>
        <v>12000</v>
      </c>
      <c r="E110" s="80">
        <f t="shared" ref="E110:O110" si="36">E111+E112</f>
        <v>12000</v>
      </c>
      <c r="F110" s="80">
        <f t="shared" si="36"/>
        <v>12000</v>
      </c>
      <c r="G110" s="80">
        <f t="shared" si="36"/>
        <v>12000</v>
      </c>
      <c r="H110" s="80">
        <f t="shared" si="36"/>
        <v>12000</v>
      </c>
      <c r="I110" s="80">
        <f t="shared" si="36"/>
        <v>12000</v>
      </c>
      <c r="J110" s="80">
        <f t="shared" si="36"/>
        <v>12000</v>
      </c>
      <c r="K110" s="80">
        <f t="shared" si="36"/>
        <v>12000</v>
      </c>
      <c r="L110" s="80">
        <f t="shared" si="36"/>
        <v>12000</v>
      </c>
      <c r="M110" s="80">
        <f>M111+M112</f>
        <v>12000</v>
      </c>
      <c r="N110" s="80">
        <f t="shared" si="36"/>
        <v>12000</v>
      </c>
      <c r="O110" s="80">
        <f t="shared" si="36"/>
        <v>12000</v>
      </c>
      <c r="P110" s="81">
        <f>SUM(D110:O110)</f>
        <v>144000</v>
      </c>
    </row>
    <row r="111" spans="1:16" x14ac:dyDescent="0.2">
      <c r="A111" s="12"/>
      <c r="B111" s="78"/>
      <c r="C111" s="56" t="s">
        <v>19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21"/>
    </row>
    <row r="112" spans="1:16" x14ac:dyDescent="0.2">
      <c r="A112" s="12"/>
      <c r="B112" s="78"/>
      <c r="C112" s="56" t="s">
        <v>20</v>
      </c>
      <c r="D112" s="79">
        <v>12000</v>
      </c>
      <c r="E112" s="79">
        <v>12000</v>
      </c>
      <c r="F112" s="79">
        <v>12000</v>
      </c>
      <c r="G112" s="79">
        <v>12000</v>
      </c>
      <c r="H112" s="79">
        <v>12000</v>
      </c>
      <c r="I112" s="79">
        <v>12000</v>
      </c>
      <c r="J112" s="79">
        <v>12000</v>
      </c>
      <c r="K112" s="79">
        <v>12000</v>
      </c>
      <c r="L112" s="79">
        <v>12000</v>
      </c>
      <c r="M112" s="79">
        <v>12000</v>
      </c>
      <c r="N112" s="79">
        <v>12000</v>
      </c>
      <c r="O112" s="79">
        <v>12000</v>
      </c>
      <c r="P112" s="82">
        <f>SUM(D112:O112)</f>
        <v>144000</v>
      </c>
    </row>
    <row r="113" spans="1:16" ht="22.5" x14ac:dyDescent="0.2">
      <c r="A113" s="12" t="s">
        <v>15</v>
      </c>
      <c r="B113" s="78" t="s">
        <v>79</v>
      </c>
      <c r="C113" s="77" t="s">
        <v>80</v>
      </c>
      <c r="D113" s="80">
        <f>D114+D115</f>
        <v>0</v>
      </c>
      <c r="E113" s="80">
        <f t="shared" ref="E113:P113" si="37">E114+E115</f>
        <v>0</v>
      </c>
      <c r="F113" s="80">
        <f t="shared" si="37"/>
        <v>0</v>
      </c>
      <c r="G113" s="80">
        <f t="shared" si="37"/>
        <v>0</v>
      </c>
      <c r="H113" s="80">
        <f t="shared" si="37"/>
        <v>0</v>
      </c>
      <c r="I113" s="80">
        <f t="shared" si="37"/>
        <v>0</v>
      </c>
      <c r="J113" s="80">
        <f t="shared" si="37"/>
        <v>0</v>
      </c>
      <c r="K113" s="80">
        <f t="shared" si="37"/>
        <v>0</v>
      </c>
      <c r="L113" s="80">
        <f t="shared" si="37"/>
        <v>0</v>
      </c>
      <c r="M113" s="80">
        <f>M114+M115</f>
        <v>0</v>
      </c>
      <c r="N113" s="80">
        <f t="shared" si="37"/>
        <v>0</v>
      </c>
      <c r="O113" s="80">
        <f t="shared" si="37"/>
        <v>0</v>
      </c>
      <c r="P113" s="81">
        <f t="shared" si="37"/>
        <v>0</v>
      </c>
    </row>
    <row r="114" spans="1:16" x14ac:dyDescent="0.2">
      <c r="A114" s="12"/>
      <c r="B114" s="78"/>
      <c r="C114" s="56" t="s">
        <v>19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82"/>
    </row>
    <row r="115" spans="1:16" x14ac:dyDescent="0.2">
      <c r="A115" s="12"/>
      <c r="B115" s="78"/>
      <c r="C115" s="56" t="s">
        <v>20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82"/>
    </row>
    <row r="116" spans="1:16" ht="22.5" x14ac:dyDescent="0.2">
      <c r="A116" s="12" t="s">
        <v>15</v>
      </c>
      <c r="B116" s="78" t="s">
        <v>81</v>
      </c>
      <c r="C116" s="77" t="s">
        <v>82</v>
      </c>
      <c r="D116" s="80">
        <f>D117+D118</f>
        <v>0</v>
      </c>
      <c r="E116" s="80">
        <f t="shared" ref="E116:P116" si="38">E117+E118</f>
        <v>0</v>
      </c>
      <c r="F116" s="80">
        <f t="shared" si="38"/>
        <v>0</v>
      </c>
      <c r="G116" s="80">
        <f t="shared" si="38"/>
        <v>0</v>
      </c>
      <c r="H116" s="80">
        <f t="shared" si="38"/>
        <v>0</v>
      </c>
      <c r="I116" s="80">
        <f t="shared" si="38"/>
        <v>0</v>
      </c>
      <c r="J116" s="80">
        <f t="shared" si="38"/>
        <v>0</v>
      </c>
      <c r="K116" s="80">
        <f t="shared" si="38"/>
        <v>0</v>
      </c>
      <c r="L116" s="80">
        <f t="shared" si="38"/>
        <v>0</v>
      </c>
      <c r="M116" s="80">
        <f>M117+M118</f>
        <v>0</v>
      </c>
      <c r="N116" s="80">
        <f t="shared" si="38"/>
        <v>0</v>
      </c>
      <c r="O116" s="80">
        <f t="shared" si="38"/>
        <v>0</v>
      </c>
      <c r="P116" s="81">
        <f t="shared" si="38"/>
        <v>0</v>
      </c>
    </row>
    <row r="117" spans="1:16" x14ac:dyDescent="0.2">
      <c r="A117" s="12"/>
      <c r="B117" s="78"/>
      <c r="C117" s="56" t="s">
        <v>19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82"/>
    </row>
    <row r="118" spans="1:16" x14ac:dyDescent="0.2">
      <c r="A118" s="12"/>
      <c r="B118" s="78"/>
      <c r="C118" s="56" t="s">
        <v>20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82"/>
    </row>
    <row r="119" spans="1:16" ht="15" x14ac:dyDescent="0.2">
      <c r="A119" s="12" t="s">
        <v>15</v>
      </c>
      <c r="B119" s="78"/>
      <c r="C119" s="77" t="s">
        <v>83</v>
      </c>
      <c r="D119" s="32">
        <f>D120+D121</f>
        <v>1500</v>
      </c>
      <c r="E119" s="32">
        <f t="shared" ref="E119:O119" si="39">E120+E121</f>
        <v>1500</v>
      </c>
      <c r="F119" s="32">
        <f t="shared" si="39"/>
        <v>1500</v>
      </c>
      <c r="G119" s="32">
        <f t="shared" si="39"/>
        <v>1500</v>
      </c>
      <c r="H119" s="32">
        <f t="shared" si="39"/>
        <v>1500</v>
      </c>
      <c r="I119" s="32">
        <f t="shared" si="39"/>
        <v>1500</v>
      </c>
      <c r="J119" s="32">
        <f t="shared" si="39"/>
        <v>1500</v>
      </c>
      <c r="K119" s="32">
        <f t="shared" si="39"/>
        <v>1500</v>
      </c>
      <c r="L119" s="32">
        <f t="shared" si="39"/>
        <v>1500</v>
      </c>
      <c r="M119" s="32">
        <f>M120+M121</f>
        <v>1500</v>
      </c>
      <c r="N119" s="32">
        <f t="shared" si="39"/>
        <v>1500</v>
      </c>
      <c r="O119" s="32">
        <f t="shared" si="39"/>
        <v>1500</v>
      </c>
      <c r="P119" s="33">
        <f>SUM(D119:O119)</f>
        <v>18000</v>
      </c>
    </row>
    <row r="120" spans="1:16" ht="15" x14ac:dyDescent="0.2">
      <c r="A120" s="12"/>
      <c r="B120" s="78"/>
      <c r="C120" s="56" t="s">
        <v>19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2"/>
    </row>
    <row r="121" spans="1:16" ht="15" x14ac:dyDescent="0.2">
      <c r="A121" s="12"/>
      <c r="B121" s="78"/>
      <c r="C121" s="56" t="s">
        <v>20</v>
      </c>
      <c r="D121" s="23">
        <v>1500</v>
      </c>
      <c r="E121" s="23">
        <v>1500</v>
      </c>
      <c r="F121" s="23">
        <v>1500</v>
      </c>
      <c r="G121" s="23">
        <v>1500</v>
      </c>
      <c r="H121" s="23">
        <v>1500</v>
      </c>
      <c r="I121" s="23">
        <v>1500</v>
      </c>
      <c r="J121" s="23">
        <v>1500</v>
      </c>
      <c r="K121" s="23">
        <v>1500</v>
      </c>
      <c r="L121" s="23">
        <v>1500</v>
      </c>
      <c r="M121" s="23">
        <v>1500</v>
      </c>
      <c r="N121" s="23">
        <v>1500</v>
      </c>
      <c r="O121" s="23">
        <v>1500</v>
      </c>
      <c r="P121" s="22">
        <f>SUM(D121:O121)</f>
        <v>18000</v>
      </c>
    </row>
    <row r="122" spans="1:16" ht="33.75" x14ac:dyDescent="0.2">
      <c r="A122" s="12" t="s">
        <v>15</v>
      </c>
      <c r="B122" s="78" t="s">
        <v>84</v>
      </c>
      <c r="C122" s="77" t="s">
        <v>85</v>
      </c>
      <c r="D122" s="32">
        <f>D123+D124</f>
        <v>1194.8</v>
      </c>
      <c r="E122" s="32">
        <f t="shared" ref="E122:O122" si="40">E123+E124</f>
        <v>1194.8</v>
      </c>
      <c r="F122" s="32">
        <f t="shared" si="40"/>
        <v>3444</v>
      </c>
      <c r="G122" s="32">
        <f t="shared" si="40"/>
        <v>1194.8</v>
      </c>
      <c r="H122" s="32">
        <f t="shared" si="40"/>
        <v>1194.8</v>
      </c>
      <c r="I122" s="32">
        <f t="shared" si="40"/>
        <v>1194.8</v>
      </c>
      <c r="J122" s="32">
        <f t="shared" si="40"/>
        <v>3444</v>
      </c>
      <c r="K122" s="32">
        <f t="shared" si="40"/>
        <v>1194.8</v>
      </c>
      <c r="L122" s="32">
        <f t="shared" si="40"/>
        <v>1194.8</v>
      </c>
      <c r="M122" s="32">
        <f>M123+M124</f>
        <v>1194.8</v>
      </c>
      <c r="N122" s="32">
        <f t="shared" si="40"/>
        <v>3444</v>
      </c>
      <c r="O122" s="32">
        <f t="shared" si="40"/>
        <v>1194.8</v>
      </c>
      <c r="P122" s="33">
        <f>SUM(D122:O122)</f>
        <v>21085.199999999997</v>
      </c>
    </row>
    <row r="123" spans="1:16" ht="15" x14ac:dyDescent="0.2">
      <c r="A123" s="12"/>
      <c r="B123" s="78"/>
      <c r="C123" s="56" t="s">
        <v>19</v>
      </c>
      <c r="D123" s="23">
        <v>1194.8</v>
      </c>
      <c r="E123" s="23">
        <v>1194.8</v>
      </c>
      <c r="F123" s="23">
        <v>3444</v>
      </c>
      <c r="G123" s="23">
        <v>1194.8</v>
      </c>
      <c r="H123" s="23">
        <v>1194.8</v>
      </c>
      <c r="I123" s="23">
        <v>1194.8</v>
      </c>
      <c r="J123" s="23">
        <v>3444</v>
      </c>
      <c r="K123" s="23">
        <v>1194.8</v>
      </c>
      <c r="L123" s="23">
        <v>1194.8</v>
      </c>
      <c r="M123" s="23">
        <v>1194.8</v>
      </c>
      <c r="N123" s="23">
        <v>3444</v>
      </c>
      <c r="O123" s="23">
        <v>1194.8</v>
      </c>
      <c r="P123" s="22">
        <f>SUM(D123:O123)</f>
        <v>21085.199999999997</v>
      </c>
    </row>
    <row r="124" spans="1:16" ht="15" x14ac:dyDescent="0.2">
      <c r="A124" s="12"/>
      <c r="B124" s="78"/>
      <c r="C124" s="56" t="s">
        <v>20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2"/>
    </row>
    <row r="125" spans="1:16" ht="22.5" x14ac:dyDescent="0.2">
      <c r="A125" s="12" t="s">
        <v>15</v>
      </c>
      <c r="B125" s="78" t="s">
        <v>86</v>
      </c>
      <c r="C125" s="77" t="s">
        <v>87</v>
      </c>
      <c r="D125" s="80">
        <f>D126+D127</f>
        <v>15000</v>
      </c>
      <c r="E125" s="80">
        <f t="shared" ref="E125:P125" si="41">E126+E127</f>
        <v>45000</v>
      </c>
      <c r="F125" s="80">
        <f t="shared" si="41"/>
        <v>0</v>
      </c>
      <c r="G125" s="80">
        <f t="shared" si="41"/>
        <v>0</v>
      </c>
      <c r="H125" s="80">
        <f t="shared" si="41"/>
        <v>0</v>
      </c>
      <c r="I125" s="80">
        <f t="shared" si="41"/>
        <v>0</v>
      </c>
      <c r="J125" s="80">
        <f t="shared" si="41"/>
        <v>0</v>
      </c>
      <c r="K125" s="80">
        <f t="shared" si="41"/>
        <v>0</v>
      </c>
      <c r="L125" s="80">
        <f t="shared" si="41"/>
        <v>0</v>
      </c>
      <c r="M125" s="80">
        <f>M126+M127</f>
        <v>0</v>
      </c>
      <c r="N125" s="80">
        <f t="shared" si="41"/>
        <v>0</v>
      </c>
      <c r="O125" s="80">
        <f t="shared" si="41"/>
        <v>0</v>
      </c>
      <c r="P125" s="81">
        <f t="shared" si="41"/>
        <v>60000</v>
      </c>
    </row>
    <row r="126" spans="1:16" x14ac:dyDescent="0.2">
      <c r="A126" s="12"/>
      <c r="B126" s="78"/>
      <c r="C126" s="56" t="s">
        <v>19</v>
      </c>
      <c r="D126" s="79">
        <v>15000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1">
        <f>SUM(D126:O126)</f>
        <v>15000</v>
      </c>
    </row>
    <row r="127" spans="1:16" x14ac:dyDescent="0.2">
      <c r="A127" s="12"/>
      <c r="B127" s="78"/>
      <c r="C127" s="56" t="s">
        <v>20</v>
      </c>
      <c r="D127" s="79"/>
      <c r="E127" s="20">
        <v>45000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">
        <f>SUM(D127:O127)</f>
        <v>45000</v>
      </c>
    </row>
    <row r="128" spans="1:16" ht="22.5" x14ac:dyDescent="0.2">
      <c r="A128" s="83" t="s">
        <v>15</v>
      </c>
      <c r="B128" s="84"/>
      <c r="C128" s="85" t="s">
        <v>88</v>
      </c>
      <c r="D128" s="81">
        <f>D131+D138+D141+D144+D147+D150+D153+D162+D165+D168</f>
        <v>1027928.24</v>
      </c>
      <c r="E128" s="81">
        <f>E131+E138+E141+E144+E147+E150+E153+E162+E165+E168</f>
        <v>617793.25</v>
      </c>
      <c r="F128" s="81">
        <f t="shared" ref="F128:O128" si="42">F131+F138+F141+F144+F147+F150+F153+F162+F165+F168</f>
        <v>732996.64</v>
      </c>
      <c r="G128" s="81">
        <f t="shared" si="42"/>
        <v>984598.24</v>
      </c>
      <c r="H128" s="81">
        <f t="shared" si="42"/>
        <v>595827.24</v>
      </c>
      <c r="I128" s="81">
        <f t="shared" si="42"/>
        <v>602682.64</v>
      </c>
      <c r="J128" s="81">
        <f t="shared" si="42"/>
        <v>1077728.2400000002</v>
      </c>
      <c r="K128" s="81">
        <f t="shared" si="42"/>
        <v>585513.24</v>
      </c>
      <c r="L128" s="81">
        <f t="shared" si="42"/>
        <v>612996.64</v>
      </c>
      <c r="M128" s="81">
        <f t="shared" si="42"/>
        <v>972414.24</v>
      </c>
      <c r="N128" s="81">
        <f t="shared" si="42"/>
        <v>645827.24</v>
      </c>
      <c r="O128" s="81">
        <f t="shared" si="42"/>
        <v>717682.64</v>
      </c>
      <c r="P128" s="81">
        <f>P131+P138+P141+P144+P147+P150+P153+P162+P165+P168</f>
        <v>9173988.4900000002</v>
      </c>
    </row>
    <row r="129" spans="1:16" x14ac:dyDescent="0.2">
      <c r="A129" s="24"/>
      <c r="B129" s="78"/>
      <c r="C129" s="56" t="s">
        <v>19</v>
      </c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21"/>
    </row>
    <row r="130" spans="1:16" x14ac:dyDescent="0.2">
      <c r="A130" s="24"/>
      <c r="B130" s="78"/>
      <c r="C130" s="56" t="s">
        <v>20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21"/>
    </row>
    <row r="131" spans="1:16" ht="33.75" x14ac:dyDescent="0.2">
      <c r="A131" s="24" t="s">
        <v>15</v>
      </c>
      <c r="B131" s="78" t="s">
        <v>89</v>
      </c>
      <c r="C131" s="77" t="s">
        <v>90</v>
      </c>
      <c r="D131" s="80">
        <f>D132+D133</f>
        <v>25500</v>
      </c>
      <c r="E131" s="80">
        <f t="shared" ref="E131:P131" si="43">E132+E133</f>
        <v>15186</v>
      </c>
      <c r="F131" s="80">
        <f t="shared" si="43"/>
        <v>25500</v>
      </c>
      <c r="G131" s="80">
        <f t="shared" si="43"/>
        <v>15186</v>
      </c>
      <c r="H131" s="80">
        <f t="shared" si="43"/>
        <v>25500</v>
      </c>
      <c r="I131" s="80">
        <f t="shared" si="43"/>
        <v>15186</v>
      </c>
      <c r="J131" s="80">
        <f t="shared" si="43"/>
        <v>25500</v>
      </c>
      <c r="K131" s="80">
        <f t="shared" si="43"/>
        <v>15186</v>
      </c>
      <c r="L131" s="80">
        <f t="shared" si="43"/>
        <v>25500</v>
      </c>
      <c r="M131" s="80">
        <f>M132+M133</f>
        <v>15186</v>
      </c>
      <c r="N131" s="80">
        <f t="shared" si="43"/>
        <v>25500</v>
      </c>
      <c r="O131" s="80">
        <f t="shared" si="43"/>
        <v>15186</v>
      </c>
      <c r="P131" s="81">
        <f t="shared" si="43"/>
        <v>244116</v>
      </c>
    </row>
    <row r="132" spans="1:16" ht="15" x14ac:dyDescent="0.2">
      <c r="A132" s="24"/>
      <c r="B132" s="78"/>
      <c r="C132" s="56" t="s">
        <v>19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2">
        <f>SUM(D132:O132)</f>
        <v>0</v>
      </c>
    </row>
    <row r="133" spans="1:16" ht="15" x14ac:dyDescent="0.2">
      <c r="A133" s="24"/>
      <c r="B133" s="78"/>
      <c r="C133" s="56" t="s">
        <v>20</v>
      </c>
      <c r="D133" s="23">
        <v>25500</v>
      </c>
      <c r="E133" s="23">
        <v>15186</v>
      </c>
      <c r="F133" s="23">
        <v>25500</v>
      </c>
      <c r="G133" s="23">
        <v>15186</v>
      </c>
      <c r="H133" s="23">
        <v>25500</v>
      </c>
      <c r="I133" s="23">
        <v>15186</v>
      </c>
      <c r="J133" s="23">
        <v>25500</v>
      </c>
      <c r="K133" s="23">
        <v>15186</v>
      </c>
      <c r="L133" s="23">
        <v>25500</v>
      </c>
      <c r="M133" s="23">
        <v>15186</v>
      </c>
      <c r="N133" s="23">
        <v>25500</v>
      </c>
      <c r="O133" s="23">
        <v>15186</v>
      </c>
      <c r="P133" s="22">
        <f>SUM(D133:O133)</f>
        <v>244116</v>
      </c>
    </row>
    <row r="134" spans="1:16" ht="45" x14ac:dyDescent="0.2">
      <c r="A134" s="24" t="s">
        <v>15</v>
      </c>
      <c r="B134" s="78" t="s">
        <v>89</v>
      </c>
      <c r="C134" s="77" t="s">
        <v>91</v>
      </c>
      <c r="D134" s="80">
        <f>D135+D136</f>
        <v>100000</v>
      </c>
      <c r="E134" s="80">
        <f t="shared" ref="E134:P134" si="44">E135+E136</f>
        <v>5000</v>
      </c>
      <c r="F134" s="80">
        <f t="shared" si="44"/>
        <v>5000</v>
      </c>
      <c r="G134" s="80">
        <f t="shared" si="44"/>
        <v>5000</v>
      </c>
      <c r="H134" s="80">
        <f t="shared" si="44"/>
        <v>5000</v>
      </c>
      <c r="I134" s="80">
        <f t="shared" si="44"/>
        <v>5000</v>
      </c>
      <c r="J134" s="80">
        <f t="shared" si="44"/>
        <v>5000</v>
      </c>
      <c r="K134" s="80">
        <f t="shared" si="44"/>
        <v>5000</v>
      </c>
      <c r="L134" s="80">
        <f t="shared" si="44"/>
        <v>5000</v>
      </c>
      <c r="M134" s="80">
        <f>M135+M136</f>
        <v>5000</v>
      </c>
      <c r="N134" s="80">
        <f t="shared" si="44"/>
        <v>5000</v>
      </c>
      <c r="O134" s="80">
        <f t="shared" si="44"/>
        <v>5000</v>
      </c>
      <c r="P134" s="81">
        <f t="shared" si="44"/>
        <v>155000</v>
      </c>
    </row>
    <row r="135" spans="1:16" ht="15" x14ac:dyDescent="0.2">
      <c r="A135" s="24"/>
      <c r="B135" s="78"/>
      <c r="C135" s="56" t="s">
        <v>19</v>
      </c>
      <c r="D135" s="23">
        <v>100000</v>
      </c>
      <c r="E135" s="23">
        <v>5000</v>
      </c>
      <c r="F135" s="23">
        <v>5000</v>
      </c>
      <c r="G135" s="23">
        <v>5000</v>
      </c>
      <c r="H135" s="23">
        <v>5000</v>
      </c>
      <c r="I135" s="23">
        <v>5000</v>
      </c>
      <c r="J135" s="23">
        <v>5000</v>
      </c>
      <c r="K135" s="23">
        <v>5000</v>
      </c>
      <c r="L135" s="23">
        <v>5000</v>
      </c>
      <c r="M135" s="23">
        <v>5000</v>
      </c>
      <c r="N135" s="23">
        <v>5000</v>
      </c>
      <c r="O135" s="23">
        <v>5000</v>
      </c>
      <c r="P135" s="22">
        <f>SUM(D135:O135)</f>
        <v>155000</v>
      </c>
    </row>
    <row r="136" spans="1:16" ht="15" x14ac:dyDescent="0.2">
      <c r="A136" s="24"/>
      <c r="B136" s="78"/>
      <c r="C136" s="56" t="s">
        <v>20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2">
        <f>SUM(D136:O136)</f>
        <v>0</v>
      </c>
    </row>
    <row r="137" spans="1:16" ht="15" x14ac:dyDescent="0.2">
      <c r="A137" s="24"/>
      <c r="B137" s="78"/>
      <c r="C137" s="5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22"/>
    </row>
    <row r="138" spans="1:16" ht="33.75" x14ac:dyDescent="0.2">
      <c r="A138" s="24" t="s">
        <v>15</v>
      </c>
      <c r="B138" s="78" t="s">
        <v>92</v>
      </c>
      <c r="C138" s="77" t="s">
        <v>93</v>
      </c>
      <c r="D138" s="80">
        <f>D139+D140</f>
        <v>551321.64</v>
      </c>
      <c r="E138" s="80">
        <f t="shared" ref="E138:O138" si="45">E139+E140</f>
        <v>551321.64</v>
      </c>
      <c r="F138" s="80">
        <f t="shared" si="45"/>
        <v>551321.64</v>
      </c>
      <c r="G138" s="80">
        <f t="shared" si="45"/>
        <v>551321.64</v>
      </c>
      <c r="H138" s="80">
        <f t="shared" si="45"/>
        <v>551321.64</v>
      </c>
      <c r="I138" s="80">
        <f t="shared" si="45"/>
        <v>551321.64</v>
      </c>
      <c r="J138" s="80">
        <f t="shared" si="45"/>
        <v>551321.64</v>
      </c>
      <c r="K138" s="80">
        <f t="shared" si="45"/>
        <v>551321.64</v>
      </c>
      <c r="L138" s="80">
        <f t="shared" si="45"/>
        <v>551321.64</v>
      </c>
      <c r="M138" s="80">
        <f t="shared" si="45"/>
        <v>551321.64</v>
      </c>
      <c r="N138" s="80">
        <f t="shared" si="45"/>
        <v>551321.64</v>
      </c>
      <c r="O138" s="80">
        <f t="shared" si="45"/>
        <v>551321.64</v>
      </c>
      <c r="P138" s="87">
        <f>SUM(D138:O138)</f>
        <v>6615859.6799999988</v>
      </c>
    </row>
    <row r="139" spans="1:16" x14ac:dyDescent="0.2">
      <c r="A139" s="24"/>
      <c r="B139" s="78"/>
      <c r="C139" s="56" t="s">
        <v>19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21"/>
    </row>
    <row r="140" spans="1:16" x14ac:dyDescent="0.2">
      <c r="A140" s="24"/>
      <c r="B140" s="78"/>
      <c r="C140" s="56" t="s">
        <v>20</v>
      </c>
      <c r="D140" s="79">
        <v>551321.64</v>
      </c>
      <c r="E140" s="79">
        <v>551321.64</v>
      </c>
      <c r="F140" s="79">
        <v>551321.64</v>
      </c>
      <c r="G140" s="79">
        <v>551321.64</v>
      </c>
      <c r="H140" s="79">
        <v>551321.64</v>
      </c>
      <c r="I140" s="79">
        <v>551321.64</v>
      </c>
      <c r="J140" s="79">
        <v>551321.64</v>
      </c>
      <c r="K140" s="79">
        <v>551321.64</v>
      </c>
      <c r="L140" s="79">
        <v>551321.64</v>
      </c>
      <c r="M140" s="79">
        <v>551321.64</v>
      </c>
      <c r="N140" s="79">
        <v>551321.64</v>
      </c>
      <c r="O140" s="79">
        <v>551321.64</v>
      </c>
      <c r="P140" s="21">
        <f>SUM(D140:O140)</f>
        <v>6615859.6799999988</v>
      </c>
    </row>
    <row r="141" spans="1:16" ht="45" x14ac:dyDescent="0.2">
      <c r="A141" s="24" t="s">
        <v>15</v>
      </c>
      <c r="B141" s="78" t="s">
        <v>94</v>
      </c>
      <c r="C141" s="77" t="s">
        <v>95</v>
      </c>
      <c r="D141" s="80">
        <f t="shared" ref="D141:P141" si="46">D142+D143</f>
        <v>45600</v>
      </c>
      <c r="E141" s="80">
        <f t="shared" si="46"/>
        <v>32500</v>
      </c>
      <c r="F141" s="80">
        <f t="shared" si="46"/>
        <v>120000</v>
      </c>
      <c r="G141" s="80">
        <f t="shared" si="46"/>
        <v>0</v>
      </c>
      <c r="H141" s="80">
        <f t="shared" si="46"/>
        <v>0</v>
      </c>
      <c r="I141" s="80">
        <f t="shared" si="46"/>
        <v>0</v>
      </c>
      <c r="J141" s="80">
        <f t="shared" si="46"/>
        <v>0</v>
      </c>
      <c r="K141" s="80">
        <f t="shared" si="46"/>
        <v>0</v>
      </c>
      <c r="L141" s="80">
        <f t="shared" si="46"/>
        <v>0</v>
      </c>
      <c r="M141" s="80">
        <f>M142+M143</f>
        <v>0</v>
      </c>
      <c r="N141" s="80">
        <f t="shared" si="46"/>
        <v>50000</v>
      </c>
      <c r="O141" s="80">
        <f t="shared" si="46"/>
        <v>0</v>
      </c>
      <c r="P141" s="81">
        <f t="shared" si="46"/>
        <v>248100</v>
      </c>
    </row>
    <row r="142" spans="1:16" x14ac:dyDescent="0.2">
      <c r="A142" s="24"/>
      <c r="B142" s="78"/>
      <c r="C142" s="56" t="s">
        <v>19</v>
      </c>
      <c r="D142" s="79">
        <v>45600</v>
      </c>
      <c r="E142" s="79">
        <v>32500</v>
      </c>
      <c r="F142" s="79">
        <v>120000</v>
      </c>
      <c r="G142" s="79"/>
      <c r="H142" s="79"/>
      <c r="I142" s="79"/>
      <c r="J142" s="79"/>
      <c r="K142" s="79"/>
      <c r="L142" s="79"/>
      <c r="M142" s="79"/>
      <c r="N142" s="79">
        <v>50000</v>
      </c>
      <c r="O142" s="79"/>
      <c r="P142" s="21">
        <f>SUM(D142:O142)</f>
        <v>248100</v>
      </c>
    </row>
    <row r="143" spans="1:16" x14ac:dyDescent="0.2">
      <c r="A143" s="24"/>
      <c r="B143" s="78"/>
      <c r="C143" s="56" t="s">
        <v>20</v>
      </c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21">
        <f>SUM(D143:O143)</f>
        <v>0</v>
      </c>
    </row>
    <row r="144" spans="1:16" ht="56.25" x14ac:dyDescent="0.2">
      <c r="A144" s="24" t="s">
        <v>15</v>
      </c>
      <c r="B144" s="78" t="s">
        <v>96</v>
      </c>
      <c r="C144" s="77" t="s">
        <v>97</v>
      </c>
      <c r="D144" s="32">
        <f>D145+D146</f>
        <v>3200</v>
      </c>
      <c r="E144" s="32">
        <f t="shared" ref="E144:P144" si="47">E145+E146</f>
        <v>2400</v>
      </c>
      <c r="F144" s="32">
        <f t="shared" si="47"/>
        <v>3600</v>
      </c>
      <c r="G144" s="32">
        <f t="shared" si="47"/>
        <v>3200</v>
      </c>
      <c r="H144" s="32">
        <f t="shared" si="47"/>
        <v>2400</v>
      </c>
      <c r="I144" s="32">
        <f t="shared" si="47"/>
        <v>3600</v>
      </c>
      <c r="J144" s="32">
        <f t="shared" si="47"/>
        <v>3600</v>
      </c>
      <c r="K144" s="32">
        <f t="shared" si="47"/>
        <v>2400</v>
      </c>
      <c r="L144" s="32">
        <f t="shared" si="47"/>
        <v>3600</v>
      </c>
      <c r="M144" s="32">
        <f>M145+M146</f>
        <v>3600</v>
      </c>
      <c r="N144" s="32">
        <f t="shared" si="47"/>
        <v>2400</v>
      </c>
      <c r="O144" s="32">
        <f t="shared" si="47"/>
        <v>3600</v>
      </c>
      <c r="P144" s="33">
        <f t="shared" si="47"/>
        <v>37600</v>
      </c>
    </row>
    <row r="145" spans="1:16" ht="15" x14ac:dyDescent="0.2">
      <c r="A145" s="24"/>
      <c r="B145" s="78"/>
      <c r="C145" s="56" t="s">
        <v>19</v>
      </c>
      <c r="D145" s="23">
        <v>3200</v>
      </c>
      <c r="E145" s="23">
        <v>2400</v>
      </c>
      <c r="F145" s="23">
        <v>2400</v>
      </c>
      <c r="G145" s="23">
        <v>3200</v>
      </c>
      <c r="H145" s="23">
        <v>2400</v>
      </c>
      <c r="I145" s="23">
        <v>2400</v>
      </c>
      <c r="J145" s="23">
        <v>3600</v>
      </c>
      <c r="K145" s="23">
        <v>2400</v>
      </c>
      <c r="L145" s="23">
        <v>2400</v>
      </c>
      <c r="M145" s="23">
        <v>3600</v>
      </c>
      <c r="N145" s="23">
        <v>2400</v>
      </c>
      <c r="O145" s="23">
        <v>2400</v>
      </c>
      <c r="P145" s="22">
        <f>SUM(D145:O145)</f>
        <v>32800</v>
      </c>
    </row>
    <row r="146" spans="1:16" ht="15" x14ac:dyDescent="0.2">
      <c r="A146" s="24"/>
      <c r="B146" s="78"/>
      <c r="C146" s="56" t="s">
        <v>20</v>
      </c>
      <c r="D146" s="23">
        <v>0</v>
      </c>
      <c r="E146" s="23">
        <v>0</v>
      </c>
      <c r="F146" s="23">
        <v>1200</v>
      </c>
      <c r="G146" s="23"/>
      <c r="H146" s="23"/>
      <c r="I146" s="23">
        <v>1200</v>
      </c>
      <c r="J146" s="23">
        <v>0</v>
      </c>
      <c r="K146" s="23">
        <v>0</v>
      </c>
      <c r="L146" s="23">
        <v>1200</v>
      </c>
      <c r="M146" s="23">
        <v>0</v>
      </c>
      <c r="N146" s="23"/>
      <c r="O146" s="23">
        <v>1200</v>
      </c>
      <c r="P146" s="22">
        <f>SUM(D146:O146)</f>
        <v>4800</v>
      </c>
    </row>
    <row r="147" spans="1:16" ht="22.5" x14ac:dyDescent="0.2">
      <c r="A147" s="24" t="s">
        <v>15</v>
      </c>
      <c r="B147" s="78" t="s">
        <v>98</v>
      </c>
      <c r="C147" s="77" t="s">
        <v>99</v>
      </c>
      <c r="D147" s="88">
        <f>D148+D149</f>
        <v>0</v>
      </c>
      <c r="E147" s="88">
        <f t="shared" ref="E147:O147" si="48">E148+E149</f>
        <v>0</v>
      </c>
      <c r="F147" s="88">
        <f t="shared" si="48"/>
        <v>0</v>
      </c>
      <c r="G147" s="88">
        <f t="shared" si="48"/>
        <v>0</v>
      </c>
      <c r="H147" s="88">
        <f t="shared" si="48"/>
        <v>0</v>
      </c>
      <c r="I147" s="88">
        <f t="shared" si="48"/>
        <v>0</v>
      </c>
      <c r="J147" s="88">
        <f t="shared" si="48"/>
        <v>95000</v>
      </c>
      <c r="K147" s="88">
        <f t="shared" si="48"/>
        <v>0</v>
      </c>
      <c r="L147" s="88">
        <f t="shared" si="48"/>
        <v>0</v>
      </c>
      <c r="M147" s="88">
        <f>M148+M149</f>
        <v>0</v>
      </c>
      <c r="N147" s="88">
        <f t="shared" si="48"/>
        <v>0</v>
      </c>
      <c r="O147" s="88">
        <f t="shared" si="48"/>
        <v>115000</v>
      </c>
      <c r="P147" s="89">
        <f>P148+P149</f>
        <v>210000</v>
      </c>
    </row>
    <row r="148" spans="1:16" ht="15" x14ac:dyDescent="0.2">
      <c r="A148" s="24"/>
      <c r="B148" s="78"/>
      <c r="C148" s="56" t="s">
        <v>19</v>
      </c>
      <c r="D148" s="23"/>
      <c r="E148" s="23"/>
      <c r="F148" s="23"/>
      <c r="G148" s="23"/>
      <c r="H148" s="23"/>
      <c r="I148" s="23"/>
      <c r="J148" s="23">
        <v>95000</v>
      </c>
      <c r="K148" s="23">
        <v>0</v>
      </c>
      <c r="L148" s="23"/>
      <c r="M148" s="23"/>
      <c r="N148" s="23"/>
      <c r="O148" s="23"/>
      <c r="P148" s="22">
        <f>SUM(D148:O148)</f>
        <v>95000</v>
      </c>
    </row>
    <row r="149" spans="1:16" ht="15" x14ac:dyDescent="0.2">
      <c r="A149" s="24"/>
      <c r="B149" s="78"/>
      <c r="C149" s="56" t="s">
        <v>20</v>
      </c>
      <c r="D149" s="23"/>
      <c r="E149" s="23"/>
      <c r="F149" s="23"/>
      <c r="G149" s="23">
        <v>0</v>
      </c>
      <c r="H149" s="23"/>
      <c r="I149" s="23"/>
      <c r="J149" s="23">
        <v>0</v>
      </c>
      <c r="K149" s="23">
        <v>0</v>
      </c>
      <c r="L149" s="23">
        <v>0</v>
      </c>
      <c r="M149" s="23"/>
      <c r="N149" s="23"/>
      <c r="O149" s="23">
        <v>115000</v>
      </c>
      <c r="P149" s="22">
        <f>SUM(D149:O149)</f>
        <v>115000</v>
      </c>
    </row>
    <row r="150" spans="1:16" ht="15" x14ac:dyDescent="0.2">
      <c r="A150" s="24" t="s">
        <v>15</v>
      </c>
      <c r="B150" s="78" t="s">
        <v>100</v>
      </c>
      <c r="C150" s="77" t="s">
        <v>101</v>
      </c>
      <c r="D150" s="32">
        <f>D151+D152</f>
        <v>11200</v>
      </c>
      <c r="E150" s="32">
        <f t="shared" ref="E150:P150" si="49">E151+E152</f>
        <v>11200</v>
      </c>
      <c r="F150" s="32">
        <f t="shared" si="49"/>
        <v>11200</v>
      </c>
      <c r="G150" s="32">
        <f t="shared" si="49"/>
        <v>11200</v>
      </c>
      <c r="H150" s="32">
        <f t="shared" si="49"/>
        <v>11200</v>
      </c>
      <c r="I150" s="32">
        <f t="shared" si="49"/>
        <v>11200</v>
      </c>
      <c r="J150" s="32">
        <f t="shared" si="49"/>
        <v>11200</v>
      </c>
      <c r="K150" s="32">
        <f t="shared" si="49"/>
        <v>11200</v>
      </c>
      <c r="L150" s="32">
        <f t="shared" si="49"/>
        <v>11200</v>
      </c>
      <c r="M150" s="32">
        <f>M151+M152</f>
        <v>11200</v>
      </c>
      <c r="N150" s="32">
        <f t="shared" si="49"/>
        <v>11200</v>
      </c>
      <c r="O150" s="32">
        <f t="shared" si="49"/>
        <v>11200</v>
      </c>
      <c r="P150" s="33">
        <f t="shared" si="49"/>
        <v>134400</v>
      </c>
    </row>
    <row r="151" spans="1:16" ht="15" x14ac:dyDescent="0.2">
      <c r="A151" s="24"/>
      <c r="B151" s="78"/>
      <c r="C151" s="56" t="s">
        <v>19</v>
      </c>
      <c r="D151" s="23">
        <v>11200</v>
      </c>
      <c r="E151" s="23">
        <v>11200</v>
      </c>
      <c r="F151" s="23">
        <v>11200</v>
      </c>
      <c r="G151" s="23">
        <v>11200</v>
      </c>
      <c r="H151" s="23">
        <v>11200</v>
      </c>
      <c r="I151" s="23">
        <v>11200</v>
      </c>
      <c r="J151" s="23">
        <v>11200</v>
      </c>
      <c r="K151" s="23">
        <v>11200</v>
      </c>
      <c r="L151" s="23">
        <v>11200</v>
      </c>
      <c r="M151" s="23">
        <v>11200</v>
      </c>
      <c r="N151" s="23">
        <v>11200</v>
      </c>
      <c r="O151" s="23">
        <v>11200</v>
      </c>
      <c r="P151" s="22">
        <f>SUM(D151:O151)</f>
        <v>134400</v>
      </c>
    </row>
    <row r="152" spans="1:16" ht="15" x14ac:dyDescent="0.2">
      <c r="A152" s="24"/>
      <c r="B152" s="78"/>
      <c r="C152" s="56" t="s">
        <v>20</v>
      </c>
      <c r="D152" s="23"/>
      <c r="E152" s="23"/>
      <c r="F152" s="23">
        <v>0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2"/>
    </row>
    <row r="153" spans="1:16" ht="45" x14ac:dyDescent="0.2">
      <c r="A153" s="24" t="s">
        <v>15</v>
      </c>
      <c r="B153" s="78" t="s">
        <v>102</v>
      </c>
      <c r="C153" s="90" t="s">
        <v>103</v>
      </c>
      <c r="D153" s="32">
        <f>D154+D155</f>
        <v>0</v>
      </c>
      <c r="E153" s="32">
        <f t="shared" ref="E153:P153" si="50">E154+E155</f>
        <v>0</v>
      </c>
      <c r="F153" s="32">
        <f t="shared" si="50"/>
        <v>0</v>
      </c>
      <c r="G153" s="32">
        <f t="shared" si="50"/>
        <v>12584</v>
      </c>
      <c r="H153" s="32">
        <f t="shared" si="50"/>
        <v>0</v>
      </c>
      <c r="I153" s="32">
        <f t="shared" si="50"/>
        <v>0</v>
      </c>
      <c r="J153" s="32">
        <f t="shared" si="50"/>
        <v>0</v>
      </c>
      <c r="K153" s="32">
        <f t="shared" si="50"/>
        <v>0</v>
      </c>
      <c r="L153" s="32">
        <f t="shared" si="50"/>
        <v>0</v>
      </c>
      <c r="M153" s="32">
        <f>M154+M155</f>
        <v>0</v>
      </c>
      <c r="N153" s="32">
        <f t="shared" si="50"/>
        <v>0</v>
      </c>
      <c r="O153" s="32">
        <f t="shared" si="50"/>
        <v>0</v>
      </c>
      <c r="P153" s="33">
        <f t="shared" si="50"/>
        <v>12584</v>
      </c>
    </row>
    <row r="154" spans="1:16" ht="15" x14ac:dyDescent="0.2">
      <c r="A154" s="24"/>
      <c r="B154" s="78"/>
      <c r="C154" s="56" t="s">
        <v>19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2">
        <f>SUM(E154:O154)</f>
        <v>0</v>
      </c>
    </row>
    <row r="155" spans="1:16" ht="15" x14ac:dyDescent="0.2">
      <c r="A155" s="24"/>
      <c r="B155" s="78"/>
      <c r="C155" s="56" t="s">
        <v>20</v>
      </c>
      <c r="D155" s="23"/>
      <c r="E155" s="23"/>
      <c r="F155" s="23"/>
      <c r="G155" s="23">
        <v>12584</v>
      </c>
      <c r="H155" s="23"/>
      <c r="I155" s="23"/>
      <c r="J155" s="23"/>
      <c r="K155" s="23"/>
      <c r="L155" s="23"/>
      <c r="M155" s="23"/>
      <c r="N155" s="23"/>
      <c r="O155" s="23"/>
      <c r="P155" s="22">
        <f>SUM(D155:O155)</f>
        <v>12584</v>
      </c>
    </row>
    <row r="156" spans="1:16" ht="22.5" x14ac:dyDescent="0.2">
      <c r="A156" s="24" t="s">
        <v>15</v>
      </c>
      <c r="B156" s="78"/>
      <c r="C156" s="90" t="s">
        <v>104</v>
      </c>
      <c r="D156" s="32">
        <f>D157+D157</f>
        <v>0</v>
      </c>
      <c r="E156" s="32">
        <f t="shared" ref="E156:P156" si="51">E157+E158</f>
        <v>0</v>
      </c>
      <c r="F156" s="32">
        <f t="shared" si="51"/>
        <v>0</v>
      </c>
      <c r="G156" s="32">
        <f t="shared" si="51"/>
        <v>0</v>
      </c>
      <c r="H156" s="32">
        <f t="shared" si="51"/>
        <v>0</v>
      </c>
      <c r="I156" s="32">
        <f t="shared" si="51"/>
        <v>0</v>
      </c>
      <c r="J156" s="32">
        <f t="shared" si="51"/>
        <v>0</v>
      </c>
      <c r="K156" s="32">
        <f t="shared" si="51"/>
        <v>0</v>
      </c>
      <c r="L156" s="32">
        <f t="shared" si="51"/>
        <v>0</v>
      </c>
      <c r="M156" s="32">
        <f>M157+M158</f>
        <v>0</v>
      </c>
      <c r="N156" s="32">
        <f t="shared" si="51"/>
        <v>0</v>
      </c>
      <c r="O156" s="32">
        <f t="shared" si="51"/>
        <v>0</v>
      </c>
      <c r="P156" s="33">
        <f t="shared" si="51"/>
        <v>0</v>
      </c>
    </row>
    <row r="157" spans="1:16" ht="15" x14ac:dyDescent="0.2">
      <c r="A157" s="24"/>
      <c r="B157" s="78"/>
      <c r="C157" s="56" t="s">
        <v>19</v>
      </c>
      <c r="D157" s="23"/>
      <c r="E157" s="23">
        <v>0</v>
      </c>
      <c r="F157" s="23">
        <v>0</v>
      </c>
      <c r="G157" s="23">
        <v>0</v>
      </c>
      <c r="H157" s="23"/>
      <c r="I157" s="23"/>
      <c r="J157" s="23">
        <v>0</v>
      </c>
      <c r="K157" s="23"/>
      <c r="L157" s="23">
        <v>0</v>
      </c>
      <c r="M157" s="23"/>
      <c r="N157" s="23"/>
      <c r="O157" s="23"/>
      <c r="P157" s="22">
        <f>SUM(D157:O157)</f>
        <v>0</v>
      </c>
    </row>
    <row r="158" spans="1:16" ht="15" x14ac:dyDescent="0.2">
      <c r="A158" s="24"/>
      <c r="B158" s="78"/>
      <c r="C158" s="56" t="s">
        <v>20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2">
        <f>SUM(E158:O158)</f>
        <v>0</v>
      </c>
    </row>
    <row r="159" spans="1:16" ht="15" x14ac:dyDescent="0.2">
      <c r="A159" s="24"/>
      <c r="B159" s="78"/>
      <c r="C159" s="56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2"/>
    </row>
    <row r="160" spans="1:16" ht="15" x14ac:dyDescent="0.2">
      <c r="A160" s="24"/>
      <c r="B160" s="78"/>
      <c r="C160" s="56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2"/>
    </row>
    <row r="161" spans="1:16" ht="15" x14ac:dyDescent="0.2">
      <c r="A161" s="24"/>
      <c r="B161" s="78"/>
      <c r="C161" s="56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2"/>
    </row>
    <row r="162" spans="1:16" ht="45" x14ac:dyDescent="0.2">
      <c r="A162" s="24" t="s">
        <v>15</v>
      </c>
      <c r="B162" s="91">
        <v>39204</v>
      </c>
      <c r="C162" s="90" t="s">
        <v>105</v>
      </c>
      <c r="D162" s="88">
        <f>D163+D164</f>
        <v>385701</v>
      </c>
      <c r="E162" s="88">
        <f t="shared" ref="E162:P162" si="52">E163+E164</f>
        <v>0</v>
      </c>
      <c r="F162" s="88">
        <f t="shared" si="52"/>
        <v>0</v>
      </c>
      <c r="G162" s="88">
        <f t="shared" si="52"/>
        <v>385701</v>
      </c>
      <c r="H162" s="88">
        <f t="shared" si="52"/>
        <v>0</v>
      </c>
      <c r="I162" s="88">
        <f t="shared" si="52"/>
        <v>0</v>
      </c>
      <c r="J162" s="88">
        <f t="shared" si="52"/>
        <v>385701</v>
      </c>
      <c r="K162" s="88">
        <f t="shared" si="52"/>
        <v>0</v>
      </c>
      <c r="L162" s="88">
        <f t="shared" si="52"/>
        <v>0</v>
      </c>
      <c r="M162" s="88">
        <f>M163+M164</f>
        <v>385701</v>
      </c>
      <c r="N162" s="88">
        <f t="shared" si="52"/>
        <v>0</v>
      </c>
      <c r="O162" s="88">
        <f t="shared" si="52"/>
        <v>0</v>
      </c>
      <c r="P162" s="89">
        <f t="shared" si="52"/>
        <v>1542804</v>
      </c>
    </row>
    <row r="163" spans="1:16" x14ac:dyDescent="0.2">
      <c r="A163" s="24"/>
      <c r="B163" s="91"/>
      <c r="C163" s="56" t="s">
        <v>19</v>
      </c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</row>
    <row r="164" spans="1:16" ht="15" x14ac:dyDescent="0.2">
      <c r="A164" s="24"/>
      <c r="B164" s="91"/>
      <c r="C164" s="56" t="s">
        <v>20</v>
      </c>
      <c r="D164" s="23">
        <v>385701</v>
      </c>
      <c r="E164" s="23">
        <v>0</v>
      </c>
      <c r="F164" s="23">
        <v>0</v>
      </c>
      <c r="G164" s="23">
        <v>385701</v>
      </c>
      <c r="H164" s="23">
        <v>0</v>
      </c>
      <c r="I164" s="23">
        <v>0</v>
      </c>
      <c r="J164" s="23">
        <v>385701</v>
      </c>
      <c r="K164" s="23">
        <v>0</v>
      </c>
      <c r="L164" s="23">
        <v>0</v>
      </c>
      <c r="M164" s="23">
        <v>385701</v>
      </c>
      <c r="N164" s="23"/>
      <c r="O164" s="23"/>
      <c r="P164" s="22">
        <f>SUM(D164:O164)</f>
        <v>1542804</v>
      </c>
    </row>
    <row r="165" spans="1:16" ht="45" x14ac:dyDescent="0.2">
      <c r="A165" s="24" t="s">
        <v>15</v>
      </c>
      <c r="B165" s="78" t="s">
        <v>106</v>
      </c>
      <c r="C165" s="90" t="s">
        <v>107</v>
      </c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87">
        <f>SUM(D165:O165)</f>
        <v>0</v>
      </c>
    </row>
    <row r="166" spans="1:16" x14ac:dyDescent="0.2">
      <c r="A166" s="24"/>
      <c r="B166" s="78"/>
      <c r="C166" s="56" t="s">
        <v>19</v>
      </c>
      <c r="D166" s="96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21"/>
    </row>
    <row r="167" spans="1:16" x14ac:dyDescent="0.2">
      <c r="A167" s="24"/>
      <c r="B167" s="78"/>
      <c r="C167" s="56" t="s">
        <v>20</v>
      </c>
      <c r="D167" s="96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21"/>
    </row>
    <row r="168" spans="1:16" ht="22.5" x14ac:dyDescent="0.2">
      <c r="A168" s="24" t="s">
        <v>15</v>
      </c>
      <c r="B168" s="78" t="s">
        <v>108</v>
      </c>
      <c r="C168" s="90" t="s">
        <v>109</v>
      </c>
      <c r="D168" s="32">
        <f>D169+D170</f>
        <v>5405.6</v>
      </c>
      <c r="E168" s="32">
        <f t="shared" ref="E168:O168" si="53">E169+E170</f>
        <v>5185.6099999999997</v>
      </c>
      <c r="F168" s="32">
        <f t="shared" si="53"/>
        <v>21375</v>
      </c>
      <c r="G168" s="32">
        <f t="shared" si="53"/>
        <v>5405.6</v>
      </c>
      <c r="H168" s="32">
        <f t="shared" si="53"/>
        <v>5405.6</v>
      </c>
      <c r="I168" s="32">
        <f t="shared" si="53"/>
        <v>21375</v>
      </c>
      <c r="J168" s="32">
        <f t="shared" si="53"/>
        <v>5405.6</v>
      </c>
      <c r="K168" s="32">
        <f t="shared" si="53"/>
        <v>5405.6</v>
      </c>
      <c r="L168" s="32">
        <f t="shared" si="53"/>
        <v>21375</v>
      </c>
      <c r="M168" s="32">
        <f t="shared" si="53"/>
        <v>5405.6</v>
      </c>
      <c r="N168" s="32">
        <f t="shared" si="53"/>
        <v>5405.6</v>
      </c>
      <c r="O168" s="32">
        <f t="shared" si="53"/>
        <v>21375</v>
      </c>
      <c r="P168" s="33">
        <f>SUM(D168:O168)</f>
        <v>128524.81000000001</v>
      </c>
    </row>
    <row r="169" spans="1:16" ht="15" x14ac:dyDescent="0.2">
      <c r="A169" s="24"/>
      <c r="B169" s="78"/>
      <c r="C169" s="56" t="s">
        <v>19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2"/>
    </row>
    <row r="170" spans="1:16" ht="15" x14ac:dyDescent="0.2">
      <c r="A170" s="24"/>
      <c r="B170" s="78"/>
      <c r="C170" s="56" t="s">
        <v>20</v>
      </c>
      <c r="D170" s="23">
        <v>5405.6</v>
      </c>
      <c r="E170" s="23">
        <v>5185.6099999999997</v>
      </c>
      <c r="F170" s="23">
        <v>21375</v>
      </c>
      <c r="G170" s="23">
        <v>5405.6</v>
      </c>
      <c r="H170" s="23">
        <v>5405.6</v>
      </c>
      <c r="I170" s="23">
        <v>21375</v>
      </c>
      <c r="J170" s="23">
        <v>5405.6</v>
      </c>
      <c r="K170" s="23">
        <v>5405.6</v>
      </c>
      <c r="L170" s="23">
        <v>21375</v>
      </c>
      <c r="M170" s="23">
        <v>5405.6</v>
      </c>
      <c r="N170" s="23">
        <v>5405.6</v>
      </c>
      <c r="O170" s="23">
        <v>21375</v>
      </c>
      <c r="P170" s="22">
        <f>SUM(D170:O170)</f>
        <v>128524.81000000001</v>
      </c>
    </row>
    <row r="171" spans="1:16" ht="15" x14ac:dyDescent="0.2">
      <c r="A171" s="98"/>
      <c r="B171" s="99"/>
      <c r="C171" s="7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72"/>
    </row>
    <row r="172" spans="1:16" ht="15" x14ac:dyDescent="0.2">
      <c r="A172" s="98"/>
      <c r="B172" s="99"/>
      <c r="C172" s="7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72"/>
    </row>
    <row r="173" spans="1:16" x14ac:dyDescent="0.2">
      <c r="A173" s="100"/>
      <c r="B173" s="101"/>
      <c r="C173" s="101"/>
      <c r="D173" s="142" t="s">
        <v>1</v>
      </c>
      <c r="E173" s="142" t="s">
        <v>2</v>
      </c>
      <c r="F173" s="142" t="s">
        <v>3</v>
      </c>
      <c r="G173" s="142" t="s">
        <v>4</v>
      </c>
      <c r="H173" s="142" t="s">
        <v>5</v>
      </c>
      <c r="I173" s="142" t="s">
        <v>6</v>
      </c>
      <c r="J173" s="142" t="s">
        <v>7</v>
      </c>
      <c r="K173" s="142" t="s">
        <v>8</v>
      </c>
      <c r="L173" s="142" t="s">
        <v>9</v>
      </c>
      <c r="M173" s="142" t="s">
        <v>10</v>
      </c>
      <c r="N173" s="142" t="s">
        <v>11</v>
      </c>
      <c r="O173" s="142" t="s">
        <v>12</v>
      </c>
      <c r="P173" s="102" t="s">
        <v>49</v>
      </c>
    </row>
    <row r="174" spans="1:16" ht="57.75" customHeight="1" x14ac:dyDescent="0.2">
      <c r="A174" s="103"/>
      <c r="B174" s="166" t="s">
        <v>110</v>
      </c>
      <c r="C174" s="168"/>
      <c r="D174" s="123">
        <f>D176+D177</f>
        <v>0</v>
      </c>
      <c r="E174" s="123">
        <f t="shared" ref="E174:O174" si="54">E176+E177</f>
        <v>0</v>
      </c>
      <c r="F174" s="123">
        <f t="shared" si="54"/>
        <v>0</v>
      </c>
      <c r="G174" s="123">
        <f t="shared" si="54"/>
        <v>0</v>
      </c>
      <c r="H174" s="123">
        <f t="shared" si="54"/>
        <v>0</v>
      </c>
      <c r="I174" s="123">
        <f t="shared" si="54"/>
        <v>0</v>
      </c>
      <c r="J174" s="123">
        <f t="shared" si="54"/>
        <v>0</v>
      </c>
      <c r="K174" s="123">
        <f t="shared" si="54"/>
        <v>0</v>
      </c>
      <c r="L174" s="123">
        <f t="shared" si="54"/>
        <v>0</v>
      </c>
      <c r="M174" s="123">
        <f>M176+M177</f>
        <v>0</v>
      </c>
      <c r="N174" s="123">
        <f t="shared" si="54"/>
        <v>0</v>
      </c>
      <c r="O174" s="123">
        <f t="shared" si="54"/>
        <v>0</v>
      </c>
      <c r="P174" s="141">
        <f>SUM(D174:O174)</f>
        <v>0</v>
      </c>
    </row>
    <row r="175" spans="1:16" ht="64.5" customHeight="1" x14ac:dyDescent="0.2">
      <c r="A175" s="12"/>
      <c r="B175" s="78" t="s">
        <v>111</v>
      </c>
      <c r="C175" s="104" t="s">
        <v>112</v>
      </c>
      <c r="D175" s="105">
        <f>D176+D177</f>
        <v>0</v>
      </c>
      <c r="E175" s="105">
        <f t="shared" ref="E175:P175" si="55">E176+E177</f>
        <v>0</v>
      </c>
      <c r="F175" s="105">
        <f t="shared" si="55"/>
        <v>0</v>
      </c>
      <c r="G175" s="105">
        <f t="shared" si="55"/>
        <v>0</v>
      </c>
      <c r="H175" s="105">
        <f t="shared" si="55"/>
        <v>0</v>
      </c>
      <c r="I175" s="105">
        <f t="shared" si="55"/>
        <v>0</v>
      </c>
      <c r="J175" s="105">
        <f t="shared" si="55"/>
        <v>0</v>
      </c>
      <c r="K175" s="105">
        <f t="shared" si="55"/>
        <v>0</v>
      </c>
      <c r="L175" s="105">
        <f t="shared" si="55"/>
        <v>0</v>
      </c>
      <c r="M175" s="105">
        <f>M176+M177</f>
        <v>0</v>
      </c>
      <c r="N175" s="105">
        <f t="shared" si="55"/>
        <v>0</v>
      </c>
      <c r="O175" s="105">
        <f t="shared" si="55"/>
        <v>0</v>
      </c>
      <c r="P175" s="106">
        <f t="shared" si="55"/>
        <v>0</v>
      </c>
    </row>
    <row r="176" spans="1:16" ht="15" customHeight="1" x14ac:dyDescent="0.2">
      <c r="A176" s="12"/>
      <c r="B176" s="78"/>
      <c r="C176" s="56" t="s">
        <v>19</v>
      </c>
      <c r="D176" s="107">
        <v>0</v>
      </c>
      <c r="E176" s="108">
        <v>0</v>
      </c>
      <c r="F176" s="108"/>
      <c r="G176" s="108">
        <v>0</v>
      </c>
      <c r="H176" s="108">
        <v>0</v>
      </c>
      <c r="I176" s="108"/>
      <c r="J176" s="108">
        <v>0</v>
      </c>
      <c r="K176" s="108">
        <v>0</v>
      </c>
      <c r="L176" s="108">
        <v>0</v>
      </c>
      <c r="M176" s="108">
        <v>0</v>
      </c>
      <c r="N176" s="108"/>
      <c r="O176" s="108">
        <v>0</v>
      </c>
      <c r="P176" s="109">
        <f>SUM(D176:O176)</f>
        <v>0</v>
      </c>
    </row>
    <row r="177" spans="1:16" x14ac:dyDescent="0.2">
      <c r="A177" s="12"/>
      <c r="B177" s="78"/>
      <c r="C177" s="56" t="s">
        <v>20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10"/>
    </row>
    <row r="178" spans="1:16" x14ac:dyDescent="0.2">
      <c r="A178" s="143"/>
      <c r="B178" s="144"/>
      <c r="C178" s="145"/>
      <c r="D178" s="5" t="s">
        <v>1</v>
      </c>
      <c r="E178" s="5" t="s">
        <v>2</v>
      </c>
      <c r="F178" s="5" t="s">
        <v>3</v>
      </c>
      <c r="G178" s="5" t="s">
        <v>4</v>
      </c>
      <c r="H178" s="5" t="s">
        <v>5</v>
      </c>
      <c r="I178" s="5" t="s">
        <v>6</v>
      </c>
      <c r="J178" s="5" t="s">
        <v>7</v>
      </c>
      <c r="K178" s="5" t="s">
        <v>8</v>
      </c>
      <c r="L178" s="5" t="s">
        <v>9</v>
      </c>
      <c r="M178" s="5" t="s">
        <v>10</v>
      </c>
      <c r="N178" s="5" t="s">
        <v>11</v>
      </c>
      <c r="O178" s="5" t="s">
        <v>12</v>
      </c>
      <c r="P178" s="5" t="s">
        <v>49</v>
      </c>
    </row>
    <row r="179" spans="1:16" ht="41.25" customHeight="1" x14ac:dyDescent="0.2">
      <c r="A179" s="103"/>
      <c r="B179" s="169" t="s">
        <v>113</v>
      </c>
      <c r="C179" s="169"/>
      <c r="D179" s="111">
        <f>D180+D183+D186+D189+D192+D195</f>
        <v>0</v>
      </c>
      <c r="E179" s="111">
        <f t="shared" ref="E179:P179" si="56">E180+E183+E186+E189+E192+E195</f>
        <v>0</v>
      </c>
      <c r="F179" s="111">
        <f t="shared" si="56"/>
        <v>0</v>
      </c>
      <c r="G179" s="111">
        <f t="shared" si="56"/>
        <v>0</v>
      </c>
      <c r="H179" s="111">
        <f t="shared" si="56"/>
        <v>0</v>
      </c>
      <c r="I179" s="111">
        <f t="shared" si="56"/>
        <v>0</v>
      </c>
      <c r="J179" s="111">
        <f t="shared" si="56"/>
        <v>0</v>
      </c>
      <c r="K179" s="111">
        <f t="shared" si="56"/>
        <v>0</v>
      </c>
      <c r="L179" s="111">
        <f t="shared" si="56"/>
        <v>0</v>
      </c>
      <c r="M179" s="111">
        <f>M180+M183+M186+M189+M192+M195</f>
        <v>0</v>
      </c>
      <c r="N179" s="111">
        <f t="shared" si="56"/>
        <v>0</v>
      </c>
      <c r="O179" s="111">
        <f t="shared" si="56"/>
        <v>0</v>
      </c>
      <c r="P179" s="111">
        <f t="shared" si="56"/>
        <v>0</v>
      </c>
    </row>
    <row r="180" spans="1:16" x14ac:dyDescent="0.2">
      <c r="A180" s="12"/>
      <c r="B180" s="78" t="s">
        <v>114</v>
      </c>
      <c r="C180" s="112" t="s">
        <v>115</v>
      </c>
      <c r="D180" s="15">
        <f>D181+D182</f>
        <v>0</v>
      </c>
      <c r="E180" s="15">
        <f t="shared" ref="E180:P180" si="57">E181+E182</f>
        <v>0</v>
      </c>
      <c r="F180" s="15">
        <f t="shared" si="57"/>
        <v>0</v>
      </c>
      <c r="G180" s="15">
        <f t="shared" si="57"/>
        <v>0</v>
      </c>
      <c r="H180" s="15">
        <f t="shared" si="57"/>
        <v>0</v>
      </c>
      <c r="I180" s="15">
        <f t="shared" si="57"/>
        <v>0</v>
      </c>
      <c r="J180" s="15">
        <f t="shared" si="57"/>
        <v>0</v>
      </c>
      <c r="K180" s="15">
        <f t="shared" si="57"/>
        <v>0</v>
      </c>
      <c r="L180" s="15">
        <f t="shared" si="57"/>
        <v>0</v>
      </c>
      <c r="M180" s="15">
        <f>M181+M182</f>
        <v>0</v>
      </c>
      <c r="N180" s="15">
        <f t="shared" si="57"/>
        <v>0</v>
      </c>
      <c r="O180" s="15">
        <f t="shared" si="57"/>
        <v>0</v>
      </c>
      <c r="P180" s="16">
        <f t="shared" si="57"/>
        <v>0</v>
      </c>
    </row>
    <row r="181" spans="1:16" x14ac:dyDescent="0.2">
      <c r="A181" s="12"/>
      <c r="B181" s="78"/>
      <c r="C181" s="56" t="s">
        <v>19</v>
      </c>
      <c r="D181" s="20"/>
      <c r="E181" s="107"/>
      <c r="F181" s="108"/>
      <c r="G181" s="108"/>
      <c r="H181" s="108"/>
      <c r="I181" s="108"/>
      <c r="J181" s="108"/>
      <c r="K181" s="108"/>
      <c r="L181" s="108"/>
      <c r="M181" s="108"/>
      <c r="N181" s="108"/>
      <c r="O181" s="13"/>
      <c r="P181" s="109">
        <f>SUM(D181:O181)</f>
        <v>0</v>
      </c>
    </row>
    <row r="182" spans="1:16" x14ac:dyDescent="0.2">
      <c r="A182" s="12"/>
      <c r="B182" s="78"/>
      <c r="C182" s="56" t="s">
        <v>20</v>
      </c>
      <c r="D182" s="20"/>
      <c r="E182" s="107"/>
      <c r="F182" s="108">
        <v>0</v>
      </c>
      <c r="G182" s="108"/>
      <c r="H182" s="108"/>
      <c r="I182" s="108"/>
      <c r="J182" s="108"/>
      <c r="K182" s="108"/>
      <c r="L182" s="108"/>
      <c r="M182" s="108">
        <v>0</v>
      </c>
      <c r="N182" s="108"/>
      <c r="O182" s="13"/>
      <c r="P182" s="109">
        <f>SUM(D182:O182)</f>
        <v>0</v>
      </c>
    </row>
    <row r="183" spans="1:16" x14ac:dyDescent="0.2">
      <c r="A183" s="12"/>
      <c r="B183" s="78" t="s">
        <v>116</v>
      </c>
      <c r="C183" s="112" t="s">
        <v>117</v>
      </c>
      <c r="D183" s="15">
        <f>D184+D185</f>
        <v>0</v>
      </c>
      <c r="E183" s="15">
        <f t="shared" ref="E183:O183" si="58">E184+E185</f>
        <v>0</v>
      </c>
      <c r="F183" s="15">
        <f t="shared" si="58"/>
        <v>0</v>
      </c>
      <c r="G183" s="15">
        <f t="shared" si="58"/>
        <v>0</v>
      </c>
      <c r="H183" s="15">
        <f t="shared" si="58"/>
        <v>0</v>
      </c>
      <c r="I183" s="15">
        <f t="shared" si="58"/>
        <v>0</v>
      </c>
      <c r="J183" s="15">
        <f t="shared" si="58"/>
        <v>0</v>
      </c>
      <c r="K183" s="15">
        <f t="shared" si="58"/>
        <v>0</v>
      </c>
      <c r="L183" s="15">
        <f t="shared" si="58"/>
        <v>0</v>
      </c>
      <c r="M183" s="15">
        <f>M184+M185</f>
        <v>0</v>
      </c>
      <c r="N183" s="15">
        <f t="shared" si="58"/>
        <v>0</v>
      </c>
      <c r="O183" s="15">
        <f t="shared" si="58"/>
        <v>0</v>
      </c>
      <c r="P183" s="16">
        <f>P184+P185</f>
        <v>0</v>
      </c>
    </row>
    <row r="184" spans="1:16" x14ac:dyDescent="0.2">
      <c r="A184" s="12"/>
      <c r="B184" s="78"/>
      <c r="C184" s="56" t="s">
        <v>19</v>
      </c>
      <c r="D184" s="20">
        <v>0</v>
      </c>
      <c r="E184" s="79"/>
      <c r="F184" s="20"/>
      <c r="G184" s="20"/>
      <c r="H184" s="20"/>
      <c r="I184" s="20"/>
      <c r="J184" s="20"/>
      <c r="K184" s="20"/>
      <c r="L184" s="20"/>
      <c r="M184" s="20"/>
      <c r="N184" s="20"/>
      <c r="O184" s="15"/>
      <c r="P184" s="109">
        <f>SUM(D184:O184)</f>
        <v>0</v>
      </c>
    </row>
    <row r="185" spans="1:16" x14ac:dyDescent="0.2">
      <c r="A185" s="12"/>
      <c r="B185" s="78"/>
      <c r="C185" s="56" t="s">
        <v>20</v>
      </c>
      <c r="D185" s="20"/>
      <c r="E185" s="79"/>
      <c r="F185" s="20"/>
      <c r="G185" s="20"/>
      <c r="H185" s="20"/>
      <c r="I185" s="20"/>
      <c r="J185" s="20"/>
      <c r="K185" s="20">
        <v>0</v>
      </c>
      <c r="L185" s="20"/>
      <c r="M185" s="20"/>
      <c r="N185" s="20"/>
      <c r="O185" s="15"/>
      <c r="P185" s="109">
        <f>SUM(D185:O185)</f>
        <v>0</v>
      </c>
    </row>
    <row r="186" spans="1:16" ht="22.5" x14ac:dyDescent="0.2">
      <c r="A186" s="12"/>
      <c r="B186" s="78" t="s">
        <v>118</v>
      </c>
      <c r="C186" s="112" t="s">
        <v>119</v>
      </c>
      <c r="D186" s="15">
        <f>D187+D187</f>
        <v>0</v>
      </c>
      <c r="E186" s="15">
        <f t="shared" ref="E186:O186" si="59">E187+E187</f>
        <v>0</v>
      </c>
      <c r="F186" s="15">
        <f t="shared" si="59"/>
        <v>0</v>
      </c>
      <c r="G186" s="15">
        <f t="shared" si="59"/>
        <v>0</v>
      </c>
      <c r="H186" s="15">
        <f t="shared" si="59"/>
        <v>0</v>
      </c>
      <c r="I186" s="15">
        <f t="shared" si="59"/>
        <v>0</v>
      </c>
      <c r="J186" s="15">
        <f t="shared" si="59"/>
        <v>0</v>
      </c>
      <c r="K186" s="15">
        <f t="shared" si="59"/>
        <v>0</v>
      </c>
      <c r="L186" s="15">
        <f t="shared" si="59"/>
        <v>0</v>
      </c>
      <c r="M186" s="15">
        <f t="shared" si="59"/>
        <v>0</v>
      </c>
      <c r="N186" s="15">
        <f t="shared" si="59"/>
        <v>0</v>
      </c>
      <c r="O186" s="15">
        <f t="shared" si="59"/>
        <v>0</v>
      </c>
      <c r="P186" s="109">
        <f>SUM(D186:O186)</f>
        <v>0</v>
      </c>
    </row>
    <row r="187" spans="1:16" x14ac:dyDescent="0.2">
      <c r="A187" s="12"/>
      <c r="B187" s="78"/>
      <c r="C187" s="56" t="s">
        <v>19</v>
      </c>
      <c r="D187" s="20"/>
      <c r="E187" s="79"/>
      <c r="F187" s="20"/>
      <c r="G187" s="20"/>
      <c r="H187" s="20"/>
      <c r="I187" s="20"/>
      <c r="J187" s="20"/>
      <c r="K187" s="20"/>
      <c r="L187" s="20"/>
      <c r="M187" s="20"/>
      <c r="N187" s="20"/>
      <c r="O187" s="15"/>
      <c r="P187" s="109"/>
    </row>
    <row r="188" spans="1:16" x14ac:dyDescent="0.2">
      <c r="A188" s="12"/>
      <c r="B188" s="78"/>
      <c r="C188" s="56" t="s">
        <v>20</v>
      </c>
      <c r="D188" s="20"/>
      <c r="E188" s="79"/>
      <c r="F188" s="20"/>
      <c r="G188" s="20"/>
      <c r="H188" s="20"/>
      <c r="I188" s="20"/>
      <c r="J188" s="20"/>
      <c r="K188" s="20"/>
      <c r="L188" s="20"/>
      <c r="M188" s="20"/>
      <c r="N188" s="20"/>
      <c r="O188" s="15"/>
      <c r="P188" s="109"/>
    </row>
    <row r="189" spans="1:16" ht="22.5" x14ac:dyDescent="0.2">
      <c r="A189" s="12"/>
      <c r="B189" s="78" t="s">
        <v>120</v>
      </c>
      <c r="C189" s="77" t="s">
        <v>121</v>
      </c>
      <c r="D189" s="15">
        <f>D190+D191</f>
        <v>0</v>
      </c>
      <c r="E189" s="15">
        <f t="shared" ref="E189:O189" si="60">E190+E191</f>
        <v>0</v>
      </c>
      <c r="F189" s="15">
        <f t="shared" si="60"/>
        <v>0</v>
      </c>
      <c r="G189" s="15">
        <f t="shared" si="60"/>
        <v>0</v>
      </c>
      <c r="H189" s="15">
        <f t="shared" si="60"/>
        <v>0</v>
      </c>
      <c r="I189" s="15">
        <f t="shared" si="60"/>
        <v>0</v>
      </c>
      <c r="J189" s="15">
        <f t="shared" si="60"/>
        <v>0</v>
      </c>
      <c r="K189" s="15">
        <f t="shared" si="60"/>
        <v>0</v>
      </c>
      <c r="L189" s="15">
        <f t="shared" si="60"/>
        <v>0</v>
      </c>
      <c r="M189" s="15">
        <f t="shared" si="60"/>
        <v>0</v>
      </c>
      <c r="N189" s="15">
        <f t="shared" si="60"/>
        <v>0</v>
      </c>
      <c r="O189" s="15">
        <f t="shared" si="60"/>
        <v>0</v>
      </c>
      <c r="P189" s="14">
        <f>SUM(D189:O189)</f>
        <v>0</v>
      </c>
    </row>
    <row r="190" spans="1:16" x14ac:dyDescent="0.2">
      <c r="A190" s="12"/>
      <c r="B190" s="78"/>
      <c r="C190" s="56" t="s">
        <v>19</v>
      </c>
      <c r="D190" s="20"/>
      <c r="E190" s="20"/>
      <c r="F190" s="20"/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/>
      <c r="N190" s="20"/>
      <c r="O190" s="20"/>
      <c r="P190" s="109">
        <f>SUM(D190:O190)</f>
        <v>0</v>
      </c>
    </row>
    <row r="191" spans="1:16" x14ac:dyDescent="0.2">
      <c r="A191" s="12"/>
      <c r="B191" s="78"/>
      <c r="C191" s="56" t="s">
        <v>20</v>
      </c>
      <c r="D191" s="20">
        <v>0</v>
      </c>
      <c r="E191" s="79"/>
      <c r="F191" s="20"/>
      <c r="G191" s="20"/>
      <c r="H191" s="20"/>
      <c r="I191" s="20"/>
      <c r="J191" s="20"/>
      <c r="K191" s="20"/>
      <c r="L191" s="20"/>
      <c r="M191" s="20"/>
      <c r="N191" s="20"/>
      <c r="O191" s="15"/>
      <c r="P191" s="109"/>
    </row>
    <row r="192" spans="1:16" ht="22.5" x14ac:dyDescent="0.2">
      <c r="A192" s="12"/>
      <c r="B192" s="78" t="s">
        <v>122</v>
      </c>
      <c r="C192" s="77" t="s">
        <v>123</v>
      </c>
      <c r="D192" s="38">
        <f>D193+D194</f>
        <v>0</v>
      </c>
      <c r="E192" s="38">
        <f t="shared" ref="E192:P192" si="61">E193+E194</f>
        <v>0</v>
      </c>
      <c r="F192" s="38">
        <f t="shared" si="61"/>
        <v>0</v>
      </c>
      <c r="G192" s="38">
        <f t="shared" si="61"/>
        <v>0</v>
      </c>
      <c r="H192" s="38">
        <f t="shared" si="61"/>
        <v>0</v>
      </c>
      <c r="I192" s="38">
        <f t="shared" si="61"/>
        <v>0</v>
      </c>
      <c r="J192" s="38">
        <f t="shared" si="61"/>
        <v>0</v>
      </c>
      <c r="K192" s="38">
        <f t="shared" si="61"/>
        <v>0</v>
      </c>
      <c r="L192" s="38">
        <f t="shared" si="61"/>
        <v>0</v>
      </c>
      <c r="M192" s="38">
        <f>M193+M194</f>
        <v>0</v>
      </c>
      <c r="N192" s="38">
        <f t="shared" si="61"/>
        <v>0</v>
      </c>
      <c r="O192" s="38">
        <f t="shared" si="61"/>
        <v>0</v>
      </c>
      <c r="P192" s="39">
        <f t="shared" si="61"/>
        <v>0</v>
      </c>
    </row>
    <row r="193" spans="1:16" x14ac:dyDescent="0.2">
      <c r="A193" s="12"/>
      <c r="B193" s="78"/>
      <c r="C193" s="56" t="s">
        <v>19</v>
      </c>
      <c r="D193" s="29"/>
      <c r="E193" s="113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109">
        <f>SUM(D193:O193)</f>
        <v>0</v>
      </c>
    </row>
    <row r="194" spans="1:16" x14ac:dyDescent="0.2">
      <c r="A194" s="12"/>
      <c r="B194" s="78"/>
      <c r="C194" s="56" t="s">
        <v>20</v>
      </c>
      <c r="D194" s="29"/>
      <c r="E194" s="113">
        <v>0</v>
      </c>
      <c r="F194" s="29">
        <v>0</v>
      </c>
      <c r="G194" s="29"/>
      <c r="H194" s="29"/>
      <c r="I194" s="29"/>
      <c r="J194" s="29"/>
      <c r="K194" s="29">
        <v>0</v>
      </c>
      <c r="L194" s="29"/>
      <c r="M194" s="29"/>
      <c r="N194" s="29"/>
      <c r="O194" s="29"/>
      <c r="P194" s="109"/>
    </row>
    <row r="195" spans="1:16" ht="33.75" x14ac:dyDescent="0.2">
      <c r="A195" s="12"/>
      <c r="B195" s="78" t="s">
        <v>124</v>
      </c>
      <c r="C195" s="77" t="s">
        <v>125</v>
      </c>
      <c r="D195" s="38">
        <f>D196+D197</f>
        <v>0</v>
      </c>
      <c r="E195" s="38">
        <f t="shared" ref="E195:P195" si="62">E196+E197</f>
        <v>0</v>
      </c>
      <c r="F195" s="38">
        <f t="shared" si="62"/>
        <v>0</v>
      </c>
      <c r="G195" s="38">
        <f t="shared" si="62"/>
        <v>0</v>
      </c>
      <c r="H195" s="38">
        <f t="shared" si="62"/>
        <v>0</v>
      </c>
      <c r="I195" s="38">
        <f t="shared" si="62"/>
        <v>0</v>
      </c>
      <c r="J195" s="38">
        <f t="shared" si="62"/>
        <v>0</v>
      </c>
      <c r="K195" s="38">
        <f t="shared" si="62"/>
        <v>0</v>
      </c>
      <c r="L195" s="38">
        <f t="shared" si="62"/>
        <v>0</v>
      </c>
      <c r="M195" s="38">
        <f>M196+M197</f>
        <v>0</v>
      </c>
      <c r="N195" s="38">
        <f t="shared" si="62"/>
        <v>0</v>
      </c>
      <c r="O195" s="38">
        <f t="shared" si="62"/>
        <v>0</v>
      </c>
      <c r="P195" s="39">
        <f t="shared" si="62"/>
        <v>0</v>
      </c>
    </row>
    <row r="196" spans="1:16" x14ac:dyDescent="0.2">
      <c r="A196" s="114"/>
      <c r="B196" s="115"/>
      <c r="C196" s="116" t="s">
        <v>19</v>
      </c>
      <c r="D196" s="97"/>
      <c r="E196" s="97">
        <v>0</v>
      </c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117">
        <f>SUM(E196:O196)</f>
        <v>0</v>
      </c>
    </row>
    <row r="197" spans="1:16" x14ac:dyDescent="0.2">
      <c r="A197" s="114"/>
      <c r="B197" s="115"/>
      <c r="C197" s="56" t="s">
        <v>20</v>
      </c>
      <c r="D197" s="97"/>
      <c r="E197" s="97"/>
      <c r="F197" s="97"/>
      <c r="G197" s="97">
        <v>0</v>
      </c>
      <c r="H197" s="97"/>
      <c r="I197" s="97"/>
      <c r="J197" s="97"/>
      <c r="K197" s="97"/>
      <c r="L197" s="97"/>
      <c r="M197" s="97"/>
      <c r="N197" s="97"/>
      <c r="O197" s="97"/>
      <c r="P197" s="117">
        <f>SUM(E197:O197)</f>
        <v>0</v>
      </c>
    </row>
    <row r="198" spans="1:16" x14ac:dyDescent="0.2">
      <c r="A198" s="118"/>
      <c r="B198" s="119"/>
      <c r="C198" s="71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1:16" x14ac:dyDescent="0.2">
      <c r="A199" s="118"/>
      <c r="B199" s="119"/>
      <c r="C199" s="71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1:16" x14ac:dyDescent="0.2">
      <c r="A200" s="118"/>
      <c r="B200" s="119"/>
      <c r="C200" s="71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1:16" x14ac:dyDescent="0.2">
      <c r="A201" s="118"/>
      <c r="B201" s="119"/>
      <c r="C201" s="71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1:16" x14ac:dyDescent="0.2">
      <c r="A202" s="118"/>
      <c r="B202" s="119"/>
      <c r="C202" s="71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1:16" x14ac:dyDescent="0.2">
      <c r="A203" s="114"/>
      <c r="B203" s="115"/>
      <c r="C203" s="121"/>
      <c r="D203" s="5" t="s">
        <v>1</v>
      </c>
      <c r="E203" s="5" t="s">
        <v>2</v>
      </c>
      <c r="F203" s="5" t="s">
        <v>3</v>
      </c>
      <c r="G203" s="5" t="s">
        <v>4</v>
      </c>
      <c r="H203" s="5" t="s">
        <v>5</v>
      </c>
      <c r="I203" s="5" t="s">
        <v>6</v>
      </c>
      <c r="J203" s="5" t="s">
        <v>7</v>
      </c>
      <c r="K203" s="5" t="s">
        <v>8</v>
      </c>
      <c r="L203" s="5" t="s">
        <v>9</v>
      </c>
      <c r="M203" s="5" t="s">
        <v>10</v>
      </c>
      <c r="N203" s="5" t="s">
        <v>11</v>
      </c>
      <c r="O203" s="5" t="s">
        <v>12</v>
      </c>
      <c r="P203" s="5" t="s">
        <v>49</v>
      </c>
    </row>
    <row r="204" spans="1:16" x14ac:dyDescent="0.2">
      <c r="A204" s="122"/>
      <c r="B204" s="160" t="s">
        <v>126</v>
      </c>
      <c r="C204" s="161"/>
      <c r="D204" s="123">
        <f>D205+D208+D211</f>
        <v>0</v>
      </c>
      <c r="E204" s="123">
        <f t="shared" ref="E204:P204" si="63">E205+E208+E211</f>
        <v>0</v>
      </c>
      <c r="F204" s="123">
        <f t="shared" si="63"/>
        <v>0</v>
      </c>
      <c r="G204" s="123">
        <f t="shared" si="63"/>
        <v>0</v>
      </c>
      <c r="H204" s="123">
        <f t="shared" si="63"/>
        <v>0</v>
      </c>
      <c r="I204" s="123">
        <f t="shared" si="63"/>
        <v>0</v>
      </c>
      <c r="J204" s="123">
        <f t="shared" si="63"/>
        <v>0</v>
      </c>
      <c r="K204" s="123">
        <f t="shared" si="63"/>
        <v>0</v>
      </c>
      <c r="L204" s="123">
        <f t="shared" si="63"/>
        <v>0</v>
      </c>
      <c r="M204" s="123">
        <f>M205+M208+M211</f>
        <v>0</v>
      </c>
      <c r="N204" s="123">
        <f t="shared" si="63"/>
        <v>0</v>
      </c>
      <c r="O204" s="123">
        <f t="shared" si="63"/>
        <v>0</v>
      </c>
      <c r="P204" s="123">
        <f t="shared" si="63"/>
        <v>0</v>
      </c>
    </row>
    <row r="205" spans="1:16" x14ac:dyDescent="0.2">
      <c r="A205" s="114"/>
      <c r="B205" s="124" t="s">
        <v>127</v>
      </c>
      <c r="C205" s="125" t="s">
        <v>128</v>
      </c>
      <c r="D205" s="15">
        <f>D206+D207</f>
        <v>0</v>
      </c>
      <c r="E205" s="15">
        <f t="shared" ref="E205:P205" si="64">E206+E207</f>
        <v>0</v>
      </c>
      <c r="F205" s="15">
        <f t="shared" si="64"/>
        <v>0</v>
      </c>
      <c r="G205" s="15">
        <f t="shared" si="64"/>
        <v>0</v>
      </c>
      <c r="H205" s="15">
        <f t="shared" si="64"/>
        <v>0</v>
      </c>
      <c r="I205" s="15">
        <f t="shared" si="64"/>
        <v>0</v>
      </c>
      <c r="J205" s="15">
        <f t="shared" si="64"/>
        <v>0</v>
      </c>
      <c r="K205" s="15">
        <f t="shared" si="64"/>
        <v>0</v>
      </c>
      <c r="L205" s="15">
        <f t="shared" si="64"/>
        <v>0</v>
      </c>
      <c r="M205" s="15">
        <f>M206+M207</f>
        <v>0</v>
      </c>
      <c r="N205" s="15">
        <f t="shared" si="64"/>
        <v>0</v>
      </c>
      <c r="O205" s="15">
        <f t="shared" si="64"/>
        <v>0</v>
      </c>
      <c r="P205" s="16">
        <f t="shared" si="64"/>
        <v>0</v>
      </c>
    </row>
    <row r="206" spans="1:16" x14ac:dyDescent="0.2">
      <c r="A206" s="114"/>
      <c r="B206" s="124"/>
      <c r="C206" s="56" t="s">
        <v>19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110"/>
    </row>
    <row r="207" spans="1:16" x14ac:dyDescent="0.2">
      <c r="A207" s="114"/>
      <c r="B207" s="124"/>
      <c r="C207" s="56" t="s">
        <v>20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10">
        <f>SUM(D207:O207)</f>
        <v>0</v>
      </c>
    </row>
    <row r="208" spans="1:16" ht="33.75" x14ac:dyDescent="0.2">
      <c r="A208" s="114"/>
      <c r="B208" s="78" t="s">
        <v>129</v>
      </c>
      <c r="C208" s="126" t="s">
        <v>130</v>
      </c>
      <c r="D208" s="15">
        <f>D209+D210</f>
        <v>0</v>
      </c>
      <c r="E208" s="15">
        <f t="shared" ref="E208:P208" si="65">E209+E210</f>
        <v>0</v>
      </c>
      <c r="F208" s="15">
        <f t="shared" si="65"/>
        <v>0</v>
      </c>
      <c r="G208" s="15">
        <f t="shared" si="65"/>
        <v>0</v>
      </c>
      <c r="H208" s="15">
        <f t="shared" si="65"/>
        <v>0</v>
      </c>
      <c r="I208" s="15">
        <f t="shared" si="65"/>
        <v>0</v>
      </c>
      <c r="J208" s="15">
        <f t="shared" si="65"/>
        <v>0</v>
      </c>
      <c r="K208" s="15">
        <f t="shared" si="65"/>
        <v>0</v>
      </c>
      <c r="L208" s="15">
        <f t="shared" si="65"/>
        <v>0</v>
      </c>
      <c r="M208" s="15">
        <f>M209+M210</f>
        <v>0</v>
      </c>
      <c r="N208" s="15">
        <f t="shared" si="65"/>
        <v>0</v>
      </c>
      <c r="O208" s="15">
        <f t="shared" si="65"/>
        <v>0</v>
      </c>
      <c r="P208" s="16">
        <f t="shared" si="65"/>
        <v>0</v>
      </c>
    </row>
    <row r="209" spans="1:16" x14ac:dyDescent="0.2">
      <c r="A209" s="114"/>
      <c r="B209" s="78"/>
      <c r="C209" s="56" t="s">
        <v>19</v>
      </c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117"/>
    </row>
    <row r="210" spans="1:16" x14ac:dyDescent="0.2">
      <c r="A210" s="114"/>
      <c r="B210" s="78"/>
      <c r="C210" s="56" t="s">
        <v>20</v>
      </c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117">
        <f>SUM(D210:O210)</f>
        <v>0</v>
      </c>
    </row>
    <row r="211" spans="1:16" ht="22.5" x14ac:dyDescent="0.2">
      <c r="A211" s="114"/>
      <c r="B211" s="78" t="s">
        <v>131</v>
      </c>
      <c r="C211" s="126" t="s">
        <v>132</v>
      </c>
      <c r="D211" s="95">
        <f>D212+D213</f>
        <v>0</v>
      </c>
      <c r="E211" s="95">
        <f t="shared" ref="E211:P211" si="66">E212+E213</f>
        <v>0</v>
      </c>
      <c r="F211" s="95">
        <f t="shared" si="66"/>
        <v>0</v>
      </c>
      <c r="G211" s="95">
        <f t="shared" si="66"/>
        <v>0</v>
      </c>
      <c r="H211" s="95">
        <f t="shared" si="66"/>
        <v>0</v>
      </c>
      <c r="I211" s="95">
        <f t="shared" si="66"/>
        <v>0</v>
      </c>
      <c r="J211" s="95">
        <f t="shared" si="66"/>
        <v>0</v>
      </c>
      <c r="K211" s="95">
        <f t="shared" si="66"/>
        <v>0</v>
      </c>
      <c r="L211" s="95">
        <f t="shared" si="66"/>
        <v>0</v>
      </c>
      <c r="M211" s="95">
        <f>M212+M213</f>
        <v>0</v>
      </c>
      <c r="N211" s="95">
        <f t="shared" si="66"/>
        <v>0</v>
      </c>
      <c r="O211" s="95">
        <f t="shared" si="66"/>
        <v>0</v>
      </c>
      <c r="P211" s="127">
        <f t="shared" si="66"/>
        <v>0</v>
      </c>
    </row>
    <row r="212" spans="1:16" x14ac:dyDescent="0.2">
      <c r="A212" s="114"/>
      <c r="B212" s="78"/>
      <c r="C212" s="56" t="s">
        <v>19</v>
      </c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117"/>
    </row>
    <row r="213" spans="1:16" x14ac:dyDescent="0.2">
      <c r="A213" s="114"/>
      <c r="B213" s="115"/>
      <c r="C213" s="56" t="s">
        <v>20</v>
      </c>
      <c r="D213" s="128">
        <v>0</v>
      </c>
      <c r="E213" s="128">
        <v>0</v>
      </c>
      <c r="F213" s="128">
        <v>0</v>
      </c>
      <c r="G213" s="128"/>
      <c r="H213" s="128"/>
      <c r="I213" s="128"/>
      <c r="J213" s="128"/>
      <c r="K213" s="128"/>
      <c r="L213" s="128"/>
      <c r="M213" s="128"/>
      <c r="N213" s="128"/>
      <c r="O213" s="128"/>
      <c r="P213" s="129">
        <f>SUM(D213:O213)</f>
        <v>0</v>
      </c>
    </row>
    <row r="214" spans="1:16" x14ac:dyDescent="0.2">
      <c r="A214" s="118"/>
      <c r="B214" s="119"/>
      <c r="C214" s="130"/>
      <c r="D214" s="131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3"/>
    </row>
    <row r="215" spans="1:16" ht="38.25" customHeight="1" x14ac:dyDescent="0.2">
      <c r="A215" s="122"/>
      <c r="B215" s="162" t="s">
        <v>133</v>
      </c>
      <c r="C215" s="163"/>
      <c r="D215" s="134"/>
      <c r="E215" s="134"/>
      <c r="F215" s="134"/>
      <c r="G215" s="134"/>
      <c r="H215" s="135"/>
      <c r="I215" s="134"/>
      <c r="J215" s="134"/>
      <c r="K215" s="135"/>
      <c r="L215" s="135"/>
      <c r="M215" s="134"/>
      <c r="N215" s="134"/>
      <c r="O215" s="134"/>
      <c r="P215" s="134"/>
    </row>
    <row r="216" spans="1:16" x14ac:dyDescent="0.2">
      <c r="A216" s="118"/>
      <c r="B216" s="136"/>
      <c r="C216" s="137"/>
      <c r="D216" s="138"/>
      <c r="E216" s="138"/>
      <c r="F216" s="138"/>
      <c r="G216" s="138"/>
      <c r="H216" s="139"/>
      <c r="I216" s="138"/>
      <c r="J216" s="138"/>
      <c r="K216" s="138"/>
      <c r="L216" s="138"/>
      <c r="M216" s="138"/>
      <c r="N216" s="138"/>
      <c r="O216" s="138"/>
      <c r="P216" s="138"/>
    </row>
    <row r="217" spans="1:16" ht="27" customHeight="1" x14ac:dyDescent="0.2">
      <c r="A217" s="122"/>
      <c r="B217" s="162" t="s">
        <v>134</v>
      </c>
      <c r="C217" s="163"/>
      <c r="D217" s="134"/>
      <c r="E217" s="134"/>
      <c r="F217" s="134"/>
      <c r="G217" s="135"/>
      <c r="H217" s="134"/>
      <c r="I217" s="134"/>
      <c r="J217" s="134"/>
      <c r="K217" s="134"/>
      <c r="L217" s="134"/>
      <c r="M217" s="134"/>
      <c r="N217" s="134"/>
      <c r="O217" s="140"/>
      <c r="P217" s="140"/>
    </row>
    <row r="218" spans="1:16" x14ac:dyDescent="0.2">
      <c r="A218" s="118"/>
      <c r="B218" s="136"/>
      <c r="C218" s="137"/>
      <c r="D218" s="138"/>
      <c r="E218" s="138"/>
      <c r="F218" s="138"/>
      <c r="G218" s="139"/>
      <c r="H218" s="138"/>
      <c r="I218" s="138"/>
      <c r="J218" s="138"/>
      <c r="K218" s="138"/>
      <c r="L218" s="138"/>
      <c r="M218" s="138"/>
      <c r="N218" s="138"/>
      <c r="O218" s="138"/>
      <c r="P218" s="138"/>
    </row>
    <row r="219" spans="1:16" x14ac:dyDescent="0.2">
      <c r="A219" s="122"/>
      <c r="B219" s="160" t="s">
        <v>135</v>
      </c>
      <c r="C219" s="161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1" spans="1:16" x14ac:dyDescent="0.2">
      <c r="M221" s="1" t="s">
        <v>136</v>
      </c>
    </row>
  </sheetData>
  <mergeCells count="10">
    <mergeCell ref="B204:C204"/>
    <mergeCell ref="B215:C215"/>
    <mergeCell ref="B217:C217"/>
    <mergeCell ref="B219:C219"/>
    <mergeCell ref="A1:P1"/>
    <mergeCell ref="A2:P2"/>
    <mergeCell ref="B59:C59"/>
    <mergeCell ref="B97:C97"/>
    <mergeCell ref="B174:C174"/>
    <mergeCell ref="B179:C179"/>
  </mergeCells>
  <printOptions horizontalCentered="1"/>
  <pageMargins left="0.70866141732283472" right="0.70866141732283472" top="0.55118110236220474" bottom="0.35433070866141736" header="0.31496062992125984" footer="0.31496062992125984"/>
  <pageSetup paperSize="5" scale="73" fitToHeight="0" orientation="landscape" r:id="rId1"/>
  <ignoredErrors>
    <ignoredError sqref="P15 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2022</vt:lpstr>
      <vt:lpstr>'EGRESOS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2021-12-27T19:13:02Z</cp:lastPrinted>
  <dcterms:created xsi:type="dcterms:W3CDTF">2020-12-28T15:57:56Z</dcterms:created>
  <dcterms:modified xsi:type="dcterms:W3CDTF">2022-01-06T17:53:31Z</dcterms:modified>
</cp:coreProperties>
</file>