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bian\Desktop\POA-2022\"/>
    </mc:Choice>
  </mc:AlternateContent>
  <xr:revisionPtr revIDLastSave="0" documentId="13_ncr:1_{EB5F075A-B5E3-4926-8165-8A306A73A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 2021 POA (3)" sheetId="17" r:id="rId1"/>
    <sheet name="PROP 2021 POA_FAEISPUM (2)" sheetId="18" r:id="rId2"/>
    <sheet name="PROP 2021 POA_MUN" sheetId="13" r:id="rId3"/>
  </sheets>
  <definedNames>
    <definedName name="_xlnm._FilterDatabase" localSheetId="0" hidden="1">'PROP 2021 POA (3)'!$A$3:$Q$69</definedName>
    <definedName name="_xlnm.Print_Area" localSheetId="0">'PROP 2021 POA (3)'!$A$1:$R$47</definedName>
    <definedName name="_xlnm.Print_Area" localSheetId="1">'PROP 2021 POA_FAEISPUM (2)'!$A$1:$R$13</definedName>
    <definedName name="_xlnm.Print_Area" localSheetId="2">'PROP 2021 POA_MUN'!$A$1:$Q$6</definedName>
    <definedName name="_xlnm.Print_Titles" localSheetId="0">'PROP 2021 POA (3)'!$2:$5</definedName>
    <definedName name="_xlnm.Print_Titles" localSheetId="2">'PROP 2021 POA_MUN'!#REF!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" i="17" l="1"/>
  <c r="O46" i="17"/>
  <c r="O45" i="17"/>
  <c r="O47" i="17"/>
  <c r="P1" i="18"/>
  <c r="S4" i="18" s="1"/>
  <c r="U4" i="17"/>
  <c r="O44" i="17"/>
  <c r="O43" i="17"/>
  <c r="O41" i="17"/>
  <c r="O40" i="17"/>
  <c r="O39" i="17"/>
  <c r="O7" i="17"/>
  <c r="O33" i="17"/>
  <c r="O32" i="17"/>
  <c r="O17" i="17"/>
  <c r="O38" i="17" l="1"/>
  <c r="O10" i="17" l="1"/>
  <c r="O37" i="17"/>
  <c r="O42" i="17"/>
  <c r="S4" i="17" l="1"/>
  <c r="O31" i="17"/>
  <c r="O34" i="17"/>
  <c r="O35" i="17"/>
  <c r="O36" i="17"/>
  <c r="O30" i="17"/>
  <c r="O29" i="17"/>
  <c r="O22" i="17"/>
  <c r="O23" i="17"/>
  <c r="O24" i="17"/>
  <c r="O25" i="17"/>
  <c r="O27" i="17"/>
  <c r="O28" i="17"/>
  <c r="O26" i="17"/>
  <c r="O19" i="17"/>
  <c r="O6" i="17"/>
  <c r="O9" i="17" l="1"/>
  <c r="O11" i="17"/>
  <c r="O12" i="17"/>
  <c r="O13" i="17"/>
  <c r="O14" i="17"/>
  <c r="O15" i="17"/>
  <c r="O16" i="17"/>
  <c r="O18" i="17"/>
  <c r="O20" i="17"/>
  <c r="O21" i="17"/>
  <c r="O8" i="17"/>
  <c r="S5" i="17" l="1"/>
  <c r="T3" i="17" l="1"/>
  <c r="T4" i="17"/>
  <c r="T5" i="17" l="1"/>
  <c r="O1" i="13" l="1"/>
</calcChain>
</file>

<file path=xl/sharedStrings.xml><?xml version="1.0" encoding="utf-8"?>
<sst xmlns="http://schemas.openxmlformats.org/spreadsheetml/2006/main" count="326" uniqueCount="179">
  <si>
    <t>TOTAL:</t>
  </si>
  <si>
    <t>SUPERVISOR</t>
  </si>
  <si>
    <t>NO.</t>
  </si>
  <si>
    <t>NÚMERO DE CONTROL Y CONTRATO</t>
  </si>
  <si>
    <t>LOCALIDAD</t>
  </si>
  <si>
    <t>GRADO DE MARGINACIÓN</t>
  </si>
  <si>
    <t>C.O.G.</t>
  </si>
  <si>
    <t>NOMBRE DE LA OBRA</t>
  </si>
  <si>
    <t>METAS PROGRAMADAS</t>
  </si>
  <si>
    <t>RECURSOS PROGRAMADOS</t>
  </si>
  <si>
    <t>CANTIDAD</t>
  </si>
  <si>
    <t>UNIDAD</t>
  </si>
  <si>
    <t>NÚMERO DE BENEFICIARIOS</t>
  </si>
  <si>
    <t>COSTO TOTAL</t>
  </si>
  <si>
    <t>MUNICIPAL DIRECTO</t>
  </si>
  <si>
    <t>CONVENIDO</t>
  </si>
  <si>
    <t>FEDERAL</t>
  </si>
  <si>
    <t>ESTATAL</t>
  </si>
  <si>
    <t>FISM</t>
  </si>
  <si>
    <t>FORTAMUN-DF</t>
  </si>
  <si>
    <t>LOS REYES</t>
  </si>
  <si>
    <t>ML</t>
  </si>
  <si>
    <t>M2</t>
  </si>
  <si>
    <t xml:space="preserve">LOS REYES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</si>
  <si>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</si>
  <si>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</si>
  <si>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</si>
  <si>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</si>
  <si>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</si>
  <si>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</si>
  <si>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</si>
  <si>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</si>
  <si>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</si>
  <si>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</si>
  <si>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</si>
  <si>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</si>
  <si>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</si>
  <si>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</si>
  <si>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</si>
  <si>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</si>
  <si>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22</t>
  </si>
  <si>
    <t>23</t>
  </si>
  <si>
    <t>24</t>
  </si>
  <si>
    <t xml:space="preserve">MONTO TOTAL DE OBRA </t>
  </si>
  <si>
    <t>14</t>
  </si>
  <si>
    <t>20</t>
  </si>
  <si>
    <t>21</t>
  </si>
  <si>
    <t xml:space="preserve">NOMBRE DE LA OBRA </t>
  </si>
  <si>
    <t>APORTACIÓN DE BENEFICIARIOS</t>
  </si>
  <si>
    <t xml:space="preserve">SAN ISIDRO </t>
  </si>
  <si>
    <t>ANEXO PROGRAMATICO DE OBRA- 4 RECURSO PROPIOS</t>
  </si>
  <si>
    <t xml:space="preserve">ZACÁN </t>
  </si>
  <si>
    <t>AGEB 0322</t>
  </si>
  <si>
    <t>ZAP 0252</t>
  </si>
  <si>
    <t>18</t>
  </si>
  <si>
    <t>19</t>
  </si>
  <si>
    <t xml:space="preserve">SAN SEBASTIÁN </t>
  </si>
  <si>
    <t>AGEB 0005</t>
  </si>
  <si>
    <t xml:space="preserve">LA ZARZAMORA </t>
  </si>
  <si>
    <t>AGEB 0033</t>
  </si>
  <si>
    <t>AGEB 0032</t>
  </si>
  <si>
    <t>AGEB 0017</t>
  </si>
  <si>
    <t>AGEB 0009</t>
  </si>
  <si>
    <t xml:space="preserve">CONSTRUCCIÓN DE  EMPEDRADO AHOGADO EN CONCRETO HIDRÁULICO EN EL MUNICIPIO DE LOS REYES MICHOACÁN, EN LA CALLE HIDALGO DE LA LOCALIDAD DE ZACAN. </t>
  </si>
  <si>
    <t xml:space="preserve">MODALIDAD DE EJECUCIÓN </t>
  </si>
  <si>
    <t>IR</t>
  </si>
  <si>
    <t>AD</t>
  </si>
  <si>
    <t>ANEXO PROGRAMÁTICO DE OBRA-1 FONDO PARA LA INFRAESTRUCTURA SOCIAL MUNICIPAL FISM 2022</t>
  </si>
  <si>
    <t>TIPO DE CONTRIBUCIÓN DEL PROYECTO</t>
  </si>
  <si>
    <t>CONSTRUCCIÓN DE PAVIMENTO HIDRÁULICO EN LA PROLONGACIÓN   MORELOS DEL MUNICIPIO DE LOS REYES  DE LA COL. LA OBRERA</t>
  </si>
  <si>
    <t xml:space="preserve">SICUICHO </t>
  </si>
  <si>
    <t xml:space="preserve">LA PALMA </t>
  </si>
  <si>
    <t xml:space="preserve">LOS PALILLOS </t>
  </si>
  <si>
    <t xml:space="preserve">REMODELACIÓN DE LA ENTRADA DE LA LOCALIDAD DE SAN SEBASTIÁN  EN EL MUNICIPIO DE LOS REYES </t>
  </si>
  <si>
    <t>PZA</t>
  </si>
  <si>
    <t>'PAMATÁCUARO</t>
  </si>
  <si>
    <t>CHERATO</t>
  </si>
  <si>
    <t xml:space="preserve">LA CALABAZA </t>
  </si>
  <si>
    <t xml:space="preserve">LA TINAJA </t>
  </si>
  <si>
    <t>ORUSCATO</t>
  </si>
  <si>
    <t xml:space="preserve">SAN BENITO </t>
  </si>
  <si>
    <t xml:space="preserve">SAN ANTONIO </t>
  </si>
  <si>
    <t xml:space="preserve">ATAPAN </t>
  </si>
  <si>
    <t>JESÚS DÍAZ TZIRIO</t>
  </si>
  <si>
    <t>'AGEB 0018</t>
  </si>
  <si>
    <t xml:space="preserve">PAMATACUARO </t>
  </si>
  <si>
    <t>CONSTRUCCIÓN DE PAVIMENTO HIDRÁULICO EN LA SEGUNDA PRIVADA DE  ABASOLO  DEL MUNICIPIO DE LOS REYES  DE LA COL. SAN GABRIEL</t>
  </si>
  <si>
    <t>CONSTRUCCIÓN DE PAVIMENTO HIDRÁULICO EN LA CALLE  J. MUJICA  DEL MUNICIPIO DE LOS REYES  DE LA COL. SAN JUAN DE DIOS</t>
  </si>
  <si>
    <t xml:space="preserve">CONSTRUCCIÓN DE PAVIMENTO HIDRÁULICO EN LA CALLE  GENERAL FRANCISCO J. MUJICA  DEL MUNICIPIO DE LOS REYES  DE LA COL. SANTA ROSA </t>
  </si>
  <si>
    <t xml:space="preserve">CONSTRUCCIÓN DE PAVIMENTO HIDRÁULICO EN LA CALLE ADOLFO LÓPEZ MATEOS DE LA LOCALIDAD DE SICUICHO  DEL MUNICIPIO DE LOS REYES  </t>
  </si>
  <si>
    <t>25</t>
  </si>
  <si>
    <t>26</t>
  </si>
  <si>
    <t>27</t>
  </si>
  <si>
    <t>28</t>
  </si>
  <si>
    <t>29</t>
  </si>
  <si>
    <t>30</t>
  </si>
  <si>
    <t>31</t>
  </si>
  <si>
    <t xml:space="preserve">CONSTRUCCIÓN DE PAVIMENTO HIDRÁULICO EN LA CALLE VICENTE GUERRERO  DE LA LOCALIDAD DE LA PALMA  DEL MUNICIPIO DE LOS REYES </t>
  </si>
  <si>
    <t xml:space="preserve">CONSTRUCCIÓN DE PAVIMENTO HIDRÁULICO EN LA PROLONGACIÓN HIDALGO  DE LA LOCALIDAD DE CHERATO  DEL MUNICIPIO DE LOS REYES </t>
  </si>
  <si>
    <t xml:space="preserve">CONSTRUCCIÓN DE PAVIMENTO HIDRÁULICO EN LA CALLE PEDRO LAZARO FUNDADOR DE LA LOCALIDAD DE LA ZARZAMORA  DEL MUNICIPIO DE LOS REYES </t>
  </si>
  <si>
    <t xml:space="preserve">CONSTRUCCIÓN DE PLAZA EN LA LOCALIDAD DE LA CALABAZA  DEL MUNICIPIO DE LOS REYES </t>
  </si>
  <si>
    <t xml:space="preserve">CONSTRUCCIÓN DE DOS OFICINAS PARA ANTENCIÓN CIUDADANA  DE LA LOCALIDAD DE LA TINAJA  DEL MUNICIPIO DE LOS REYES </t>
  </si>
  <si>
    <t xml:space="preserve">REHABILITACIÓN DEL CAMPO DE FUTBOL DE LA LOCALIDAD DE LOS PALILLOS EN EL MUNICIPIO DE LOS REYES </t>
  </si>
  <si>
    <t xml:space="preserve">CONSTRUCCIÓN DE PAVIMENTO HIDRÁULICO EN LA CALLE FRANCISCO VILLA   DE LA LOCALIDAD DE PAMATÁCUARO  DEL MUNICIPIO DE LOS REYES </t>
  </si>
  <si>
    <t xml:space="preserve">CONSTRUCCIÓN DE MURO DE CONTECIÓN  EN EL TRAMO CARRETERO CHARAPAN PAMATÁCUARO  DEL MUNICIPIO DE LOS REYES </t>
  </si>
  <si>
    <t xml:space="preserve">CONSTRUCCIÓN DE PAVIMENTO HIDRÁULICO EN LA CALLE SAN ANTONIO  DE LA LOCALIDAD DE ORUSCATO  DEL MUNICIPIO DE LOS REYES </t>
  </si>
  <si>
    <t xml:space="preserve">CONSTRUCCIÓN DE PAVIMENTO HIDRÁULICO EN LA CALLE  MELCHOR OCAMPO  DE LA LOCALIDAD DE SAN BENITO  DEL MUNICIPIO DE LOS REYES </t>
  </si>
  <si>
    <t xml:space="preserve">CONSTRUCCIÓN DE PAVIMENTO CON CONCRETO HIDRÁULICO, EN LA AVENIDA LÁZARO CÁRDENAS SEGUNDA ETAPA EN LA LOCALIDAD DE SAN ISIDRO  EN EL MUNICIPIO DE LOS REYES </t>
  </si>
  <si>
    <t xml:space="preserve">CONSTRUCCIÓN DE PUENTE DE CONCRETO HIDRÁULICO  EN LA CALLE GERTRUDIS BOCA NEGRA DEL MUNICIPIO DE LOS REYES  DE LA COL. SANTA ROSA </t>
  </si>
  <si>
    <t xml:space="preserve">CONSTRUCCIÓN DE PAVIMENTO HIDRÁULICO EN LA CALLE JUÁREZ   DE LA LOCALIDAD DE JESÚS DÍAZ TZIRIO  DEL MUNICIPIO DE LOS REYES </t>
  </si>
  <si>
    <t>CONSTRUCCIÓN DE PAVIMENTO HIDRÁULICO EN LA CALLE RÍO TZIRIO DEL MUNICIPIO DE LOS REYES  DE LA COL. PRADERAS DE ITZICUARO</t>
  </si>
  <si>
    <t>CONSTRUCCIÓN DE PAVIMENTO HIDRÁULICO EN LA CALLE RÍO TESCALAME DEL MUNICIPIO DE LOS REYES  DE LA COL. PRADERAS DE ITZICUARO</t>
  </si>
  <si>
    <t xml:space="preserve">REHABILITACIÓN DE RED DE ALCANTARILLADO EN LA CALLE 16 DE SEPTIEMBRE DE LA LOCALIDAD DE PAMATÁCUARO DEL MUCNICIPIO DE LOS REYES </t>
  </si>
  <si>
    <t xml:space="preserve">REHABILITACIÓN DE PLAZA DE  LOS PITUFOS EN EL MUNICIPIO DE LOS REYES  EN LA COL.INDEPENDENCIA </t>
  </si>
  <si>
    <t xml:space="preserve">REHABILITACIÓN DE ALUMBRADO PÚBLICO EN LA PLAZA DE LA LOCALIDAD DE ATAPAN DEL MUNICIPIO DE LOS REYES </t>
  </si>
  <si>
    <t xml:space="preserve">CONSTRUCCIÓN DE TECHADO CON ESTRUCTURA METALICA EN EL JARDIN DE NIÑOS EMILIANO ZAPATA DE LA LOCALIDAD DE LA PALMA MUNICIPIO DE LOS REYES </t>
  </si>
  <si>
    <t xml:space="preserve">REHABILITACIÓN DE CONCRETO ASFALTICO EN LA PROLONGACIÓN MORELOS DEL MUNICIPIO DE LOS REYES DE LA COL. LA OBRERA </t>
  </si>
  <si>
    <t>AGEB 0012</t>
  </si>
  <si>
    <t>AGEB 0407</t>
  </si>
  <si>
    <t>ZAP 0394</t>
  </si>
  <si>
    <t>ZAP 0197</t>
  </si>
  <si>
    <t>AGEB 0411</t>
  </si>
  <si>
    <t>AGEB 0026</t>
  </si>
  <si>
    <t>AGEB 0011</t>
  </si>
  <si>
    <t>AGEB 0055</t>
  </si>
  <si>
    <t>ZAP 0290</t>
  </si>
  <si>
    <t xml:space="preserve">SAN RAFAEL </t>
  </si>
  <si>
    <t>33</t>
  </si>
  <si>
    <t>34</t>
  </si>
  <si>
    <t>35</t>
  </si>
  <si>
    <t>36</t>
  </si>
  <si>
    <t xml:space="preserve">CONSTRUCCIÓN DE PAVIMENTO HIDRÁULICO EN LA CALLE EMILIANO ZAPATA DE LA LOCALIDAD DE LOS PALILLOS EN EL MUNICIPIO DE LOS REYES </t>
  </si>
  <si>
    <t xml:space="preserve">AGEB 0011 </t>
  </si>
  <si>
    <t xml:space="preserve">CONSTRUCCIÓN DE PAVIMENTO CON CONCRETO HIDRÁULICO, EN LA CALLE FRANCISCO I. MADERO EN LA LOCALIDAD DE ATAPAN  EN EL MUNICIPIO DE LOS REYES </t>
  </si>
  <si>
    <t xml:space="preserve">CONSTRUCCIÓN DE PAVIMENTO CON CONCRETO HIDRÁULICO, EN LA CALLE SAN RAFAEL EN LA LOCALIDAD DE SAN RAFAEL EN EL MUNICIPIO DE LOS REYES </t>
  </si>
  <si>
    <t>AGEB 0030</t>
  </si>
  <si>
    <t>AGEB 0003</t>
  </si>
  <si>
    <t>AGEB 0010</t>
  </si>
  <si>
    <t>AGEB 0016</t>
  </si>
  <si>
    <t>AGEB 0248</t>
  </si>
  <si>
    <t>AGEB 0002</t>
  </si>
  <si>
    <t>AGEB 0023</t>
  </si>
  <si>
    <t>AGEB 0008</t>
  </si>
  <si>
    <t>AGEB 0360</t>
  </si>
  <si>
    <t>37</t>
  </si>
  <si>
    <t>38</t>
  </si>
  <si>
    <t>39</t>
  </si>
  <si>
    <t>40</t>
  </si>
  <si>
    <t xml:space="preserve">ARRENDAMIENTO DE PARQUE VEHICULAR PARA LA DIRECCIÓN DE URBANISMO Y OBRAS PÚBLICAS  DEL MUNICIPIO DE LOS REYES </t>
  </si>
  <si>
    <t>41</t>
  </si>
  <si>
    <t>42</t>
  </si>
  <si>
    <t>REHABILITACIÓN DE CONCRETO HIDRÁULICO EN LA CALLE ARTEAGA  DEL MUNICIPIO DE LOS REYES DE LA COL. CENTRO</t>
  </si>
  <si>
    <t xml:space="preserve">REHABILITACIÓN DE CONCRETO HIDRÁULICO EN LA AVENIDA DR. R. MACÍAS  DEL MUNICIPIO DE LOS REYES DE LA COL. SANTA ROSA </t>
  </si>
  <si>
    <t xml:space="preserve">REHABILITACIÓN DE CONCRETO HIDRÁULICO EN LA CALLE ALLENDE SUR  DEL MUNICIPIO DE LOS REYES DE LA COL. CENTRO </t>
  </si>
  <si>
    <t xml:space="preserve">REHABILITACIÓN DE CONCRETO HIDRÁULICO EN LA CALLE FRESNO DEL MUNICIPIO DE LOS REYES DE LA COL. JARDINES DE SAN JUAN </t>
  </si>
  <si>
    <t>REHABILITACIÓN DE PRESIDENCIA MUNICIPAL DE LOS REYES DE LA COL. CENTRO</t>
  </si>
  <si>
    <t>AGEB 0106</t>
  </si>
  <si>
    <t>AGEB 248</t>
  </si>
  <si>
    <t xml:space="preserve">REHABILITACIÓN DE CONCRETO HIDRÁULICO EN LA CALLE EMILIANO ZAPATA  DEL MUNICIPIO DE LOS REYES DE LA COL. GUADALUPANA </t>
  </si>
  <si>
    <t>AGEB 0089</t>
  </si>
  <si>
    <t>AGEB 0159</t>
  </si>
  <si>
    <t xml:space="preserve">CURSOS DE CAPACITACIÓN  Y ACTUALIZACIÓN  PARA LA FORMACIÓN DE LOS SERVIDORES PÚBLICOS DE LA DIRECCIÓN DE URBANISMO  Y OBRAS PÚBLICAS DEL MUNICIPIO DE LOS REYES </t>
  </si>
  <si>
    <t>PESONAS</t>
  </si>
  <si>
    <t xml:space="preserve">REHABILITACIÓN DE LA ENCARGATURA DEL ORDEN DE LA PLANTA ALTA EN LA LOCALIDAD  DE SAN ANTONIO  EL MUNICIPIO DE LOS REYES </t>
  </si>
  <si>
    <t xml:space="preserve">LA HIGUERITA </t>
  </si>
  <si>
    <t xml:space="preserve">CONSTRUCCIÓN DE PAVIMENTO CON CONCRETO HIDRÁULICO, EN EL MUNICIPIO DE LOS REYES MICHOACÁN, EN LA CALLE VICENTE GUERRERO DE LA LOCALIDAD DE LA HIGUERITA </t>
  </si>
  <si>
    <t xml:space="preserve">TATALAZARO  </t>
  </si>
  <si>
    <t>CONSTRUCCIÓN DE PAVIMENTO CON CONCRETO HIDRÁULICO, EN EL MUNICIPIO DE LOS REYES MICHOACAN,   EN LA CALLE BENITO JUÁREZ DE LA LOCALIDAD DE TATALAZARO</t>
  </si>
  <si>
    <t>CONSTRUCCIÓN DE PAVIMENTO CON CONCRETO HIDRÁULICO,  EN LA AVENIDA CUITZEO EN  LA COL. PUREMBE DE LOS REYES MICHOACÁN.</t>
  </si>
  <si>
    <t>CONSTRUCCIÓN DE PAVIMENTO CON CONCRETO HIDRÁULICO,  EN LA CALLE PATZCUARO EN  LA COL.  LOS MANANTIALES DE LOS REYES MICHOACÁN</t>
  </si>
  <si>
    <t>CONSTRUCCIÓN DE PAVIMENTO CON CONCRETO HIDRÁULICO,  EN LA CALLE CHAPALA EN  LA COL. GUADALAJARITA DE LOS REYES MICHOACÁN.</t>
  </si>
  <si>
    <t>CONSTRUCCIÓN DE ANDADOR URBANO, EN LAS COLONIAS SAN JOSÉ Y LAS FUENTES DE LOS REYES MICHOACÁN.</t>
  </si>
  <si>
    <t>CONSTRUCCIÓN DE PAVIMENTO CON CONCRETO HIDRÁULICO,  EN LA CALLE RUBÍ EN  LA COL. SAN JOSÉ DE LOS REYES MICHOACÁN</t>
  </si>
  <si>
    <t>CONSTRUCCIÓN DE PAVIMENTO CON CONCRETO HIDRÁULICO,  EN LA CALLE NICOLAS BRAVO EN  LA COL. SEGUNDA SECCIÓNDE LA OBRERA DE LOS REYES MICHOACÁN</t>
  </si>
  <si>
    <t xml:space="preserve"> ANEXO PROGRAMÁTICO DE OBRA-2 FONDO DE APORTACIONES ESTATALES PARA LA INFRAESTRUCTURA DE LOS SERVICIOS PÚBLICOS MUNICIPALES (FAEISPUM 2022)</t>
  </si>
  <si>
    <t xml:space="preserve">REHABILITACIÓN DE CONCRETO HIDRÁULICO EN LA CALLE COCULA  DEL MUNICIPIO DE LOS REYES DE LA COL. GUADALAJARITA </t>
  </si>
  <si>
    <t xml:space="preserve">REHABILITACIÓN DE ALUMBRADO PÚBLICO EN EL ANDADOR AGUA BLANCA HASTA LA ZARZAMORA DEL MUNICIPIO DE LOS REYES </t>
  </si>
  <si>
    <t>CONSTRUCCIÓN DE PAVIMENTO HIDRÁULICO EN LA CALLE FLORES MAGÓN DEL MUNICIPIO DE LOS REYES  DE LA COL. SAN JUAN DE DIOS</t>
  </si>
  <si>
    <t xml:space="preserve">REHABILITACIÓN DE ALUMBRADO PÚBLICO EN EL ANDADOR R. MACIAS  DEL MUNICIPIO DE LOS REYES EN LA COL. SANTA ROSA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</si>
</sst>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€&quot;* #,##0.00_-;\-&quot;€&quot;* #,##0.00_-;_-&quot;€&quot;* &quot;-&quot;??_-;_-@_-"/>
    <numFmt numFmtId="165" formatCode="_-* #,##0.00\ &quot;€&quot;_-;\-* #,##0.00\ &quot;€&quot;_-;_-* &quot;-&quot;??\ &quot;€&quot;_-;_-@_-"/>
    <numFmt numFmtId="166" formatCode="&quot;$&quot;#,##0.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name val="Arial"/>
      <family val="2"/>
    </font>
    <font>
      <sz val="20"/>
      <name val="Calibri"/>
      <family val="2"/>
      <scheme val="minor"/>
    </font>
    <font>
      <sz val="19"/>
      <name val="Calibri"/>
      <family val="2"/>
      <scheme val="minor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22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8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 applyFont="0" applyFill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16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0" fillId="4" borderId="0" xfId="0" applyFill="1"/>
    <xf numFmtId="166" fontId="10" fillId="0" borderId="0" xfId="0" applyNumberFormat="1" applyFont="1"/>
    <xf numFmtId="0" fontId="0" fillId="5" borderId="0" xfId="0" applyFill="1"/>
    <xf numFmtId="0" fontId="4" fillId="5" borderId="0" xfId="0" applyFont="1" applyFill="1"/>
    <xf numFmtId="44" fontId="15" fillId="5" borderId="0" xfId="0" applyNumberFormat="1" applyFont="1" applyFill="1"/>
    <xf numFmtId="0" fontId="0" fillId="6" borderId="0" xfId="0" applyFill="1"/>
    <xf numFmtId="44" fontId="17" fillId="5" borderId="0" xfId="12" applyFont="1" applyFill="1"/>
    <xf numFmtId="44" fontId="10" fillId="0" borderId="0" xfId="0" applyNumberFormat="1" applyFont="1"/>
    <xf numFmtId="44" fontId="10" fillId="5" borderId="0" xfId="0" applyNumberFormat="1" applyFont="1" applyFill="1"/>
    <xf numFmtId="166" fontId="15" fillId="0" borderId="0" xfId="0" applyNumberFormat="1" applyFont="1"/>
    <xf numFmtId="166" fontId="10" fillId="0" borderId="0" xfId="12" applyNumberFormat="1" applyFont="1"/>
    <xf numFmtId="44" fontId="0" fillId="5" borderId="0" xfId="0" applyNumberFormat="1" applyFill="1"/>
    <xf numFmtId="44" fontId="10" fillId="7" borderId="0" xfId="0" applyNumberFormat="1" applyFont="1" applyFill="1"/>
    <xf numFmtId="44" fontId="0" fillId="4" borderId="0" xfId="0" applyNumberFormat="1" applyFill="1"/>
    <xf numFmtId="0" fontId="6" fillId="3" borderId="5" xfId="0" applyFont="1" applyFill="1" applyBorder="1"/>
    <xf numFmtId="49" fontId="5" fillId="8" borderId="19" xfId="0" applyNumberFormat="1" applyFont="1" applyFill="1" applyBorder="1" applyAlignment="1">
      <alignment horizontal="center" wrapText="1"/>
    </xf>
    <xf numFmtId="49" fontId="8" fillId="8" borderId="19" xfId="0" applyNumberFormat="1" applyFont="1" applyFill="1" applyBorder="1" applyAlignment="1">
      <alignment horizontal="left" wrapText="1"/>
    </xf>
    <xf numFmtId="0" fontId="8" fillId="8" borderId="19" xfId="0" applyFont="1" applyFill="1" applyBorder="1" applyAlignment="1">
      <alignment horizontal="left" wrapText="1"/>
    </xf>
    <xf numFmtId="2" fontId="7" fillId="8" borderId="19" xfId="0" applyNumberFormat="1" applyFont="1" applyFill="1" applyBorder="1" applyAlignment="1">
      <alignment horizontal="center" wrapText="1"/>
    </xf>
    <xf numFmtId="49" fontId="8" fillId="8" borderId="19" xfId="0" quotePrefix="1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44" fontId="19" fillId="8" borderId="19" xfId="0" applyNumberFormat="1" applyFont="1" applyFill="1" applyBorder="1"/>
    <xf numFmtId="166" fontId="7" fillId="8" borderId="19" xfId="0" applyNumberFormat="1" applyFont="1" applyFill="1" applyBorder="1" applyAlignment="1">
      <alignment horizontal="center" wrapText="1"/>
    </xf>
    <xf numFmtId="0" fontId="7" fillId="8" borderId="19" xfId="0" applyFont="1" applyFill="1" applyBorder="1" applyAlignment="1">
      <alignment horizontal="center" wrapText="1"/>
    </xf>
    <xf numFmtId="0" fontId="7" fillId="8" borderId="19" xfId="0" applyFont="1" applyFill="1" applyBorder="1" applyAlignment="1">
      <alignment horizontal="center"/>
    </xf>
    <xf numFmtId="0" fontId="19" fillId="8" borderId="19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wrapText="1"/>
    </xf>
    <xf numFmtId="0" fontId="8" fillId="0" borderId="0" xfId="0" quotePrefix="1" applyFont="1" applyFill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49" fontId="8" fillId="0" borderId="19" xfId="0" quotePrefix="1" applyNumberFormat="1" applyFont="1" applyFill="1" applyBorder="1" applyAlignment="1">
      <alignment horizontal="left" wrapText="1"/>
    </xf>
    <xf numFmtId="0" fontId="8" fillId="0" borderId="19" xfId="0" quotePrefix="1" applyFont="1" applyFill="1" applyBorder="1" applyAlignment="1">
      <alignment horizontal="left" wrapText="1"/>
    </xf>
    <xf numFmtId="2" fontId="7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4" fontId="14" fillId="0" borderId="19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166" fontId="14" fillId="0" borderId="19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49" fontId="7" fillId="0" borderId="19" xfId="0" quotePrefix="1" applyNumberFormat="1" applyFont="1" applyFill="1" applyBorder="1" applyAlignment="1">
      <alignment horizontal="left" wrapText="1"/>
    </xf>
    <xf numFmtId="49" fontId="8" fillId="0" borderId="19" xfId="0" quotePrefix="1" applyNumberFormat="1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14" fillId="0" borderId="0" xfId="0" applyFont="1" applyFill="1"/>
    <xf numFmtId="0" fontId="4" fillId="0" borderId="0" xfId="0" applyFont="1" applyFill="1"/>
    <xf numFmtId="0" fontId="4" fillId="0" borderId="25" xfId="0" applyFont="1" applyFill="1" applyBorder="1"/>
    <xf numFmtId="9" fontId="15" fillId="5" borderId="0" xfId="13" applyFont="1" applyFill="1"/>
    <xf numFmtId="44" fontId="22" fillId="0" borderId="25" xfId="0" applyNumberFormat="1" applyFont="1" applyFill="1" applyBorder="1" applyAlignment="1">
      <alignment horizontal="center" wrapText="1"/>
    </xf>
    <xf numFmtId="44" fontId="17" fillId="0" borderId="0" xfId="0" applyNumberFormat="1" applyFont="1"/>
    <xf numFmtId="166" fontId="17" fillId="0" borderId="0" xfId="0" applyNumberFormat="1" applyFont="1"/>
    <xf numFmtId="0" fontId="11" fillId="2" borderId="9" xfId="0" quotePrefix="1" applyFont="1" applyFill="1" applyBorder="1" applyAlignment="1">
      <alignment horizontal="center" vertical="center" wrapText="1"/>
    </xf>
    <xf numFmtId="44" fontId="22" fillId="0" borderId="25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49" fontId="22" fillId="0" borderId="12" xfId="0" quotePrefix="1" applyNumberFormat="1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horizontal="center" wrapText="1"/>
    </xf>
    <xf numFmtId="2" fontId="22" fillId="0" borderId="25" xfId="0" applyNumberFormat="1" applyFont="1" applyFill="1" applyBorder="1" applyAlignment="1">
      <alignment horizontal="center" wrapText="1"/>
    </xf>
    <xf numFmtId="49" fontId="22" fillId="0" borderId="25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left" wrapText="1"/>
    </xf>
    <xf numFmtId="49" fontId="22" fillId="0" borderId="31" xfId="0" quotePrefix="1" applyNumberFormat="1" applyFont="1" applyFill="1" applyBorder="1" applyAlignment="1">
      <alignment horizontal="left" wrapText="1"/>
    </xf>
    <xf numFmtId="49" fontId="22" fillId="0" borderId="32" xfId="0" applyNumberFormat="1" applyFont="1" applyFill="1" applyBorder="1" applyAlignment="1">
      <alignment horizontal="center" wrapText="1"/>
    </xf>
    <xf numFmtId="49" fontId="22" fillId="0" borderId="26" xfId="0" quotePrefix="1" applyNumberFormat="1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left" wrapText="1"/>
    </xf>
    <xf numFmtId="0" fontId="22" fillId="0" borderId="12" xfId="0" quotePrefix="1" applyFont="1" applyFill="1" applyBorder="1" applyAlignment="1">
      <alignment horizontal="left" wrapText="1"/>
    </xf>
    <xf numFmtId="0" fontId="22" fillId="0" borderId="14" xfId="0" quotePrefix="1" applyFont="1" applyFill="1" applyBorder="1" applyAlignment="1">
      <alignment horizontal="left" wrapText="1"/>
    </xf>
    <xf numFmtId="2" fontId="22" fillId="0" borderId="32" xfId="0" applyNumberFormat="1" applyFont="1" applyFill="1" applyBorder="1" applyAlignment="1">
      <alignment horizontal="center" wrapText="1"/>
    </xf>
    <xf numFmtId="44" fontId="22" fillId="0" borderId="32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/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22" fillId="0" borderId="27" xfId="0" quotePrefix="1" applyNumberFormat="1" applyFont="1" applyFill="1" applyBorder="1" applyAlignment="1">
      <alignment horizontal="left" wrapText="1"/>
    </xf>
    <xf numFmtId="49" fontId="22" fillId="0" borderId="25" xfId="0" quotePrefix="1" applyNumberFormat="1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left" wrapText="1"/>
    </xf>
    <xf numFmtId="49" fontId="8" fillId="0" borderId="19" xfId="0" quotePrefix="1" applyNumberFormat="1" applyFont="1" applyFill="1" applyBorder="1" applyAlignment="1">
      <alignment horizontal="center" vertical="center" wrapText="1"/>
    </xf>
    <xf numFmtId="49" fontId="7" fillId="0" borderId="19" xfId="0" quotePrefix="1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4" fontId="10" fillId="6" borderId="0" xfId="12" applyFont="1" applyFill="1"/>
    <xf numFmtId="44" fontId="4" fillId="0" borderId="0" xfId="0" applyNumberFormat="1" applyFont="1" applyFill="1"/>
    <xf numFmtId="0" fontId="22" fillId="0" borderId="30" xfId="0" quotePrefix="1" applyFont="1" applyFill="1" applyBorder="1" applyAlignment="1">
      <alignment horizontal="left" wrapText="1"/>
    </xf>
    <xf numFmtId="49" fontId="5" fillId="0" borderId="25" xfId="0" quotePrefix="1" applyNumberFormat="1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wrapText="1"/>
    </xf>
    <xf numFmtId="44" fontId="14" fillId="0" borderId="25" xfId="0" applyNumberFormat="1" applyFont="1" applyFill="1" applyBorder="1" applyAlignment="1">
      <alignment horizontal="center" wrapText="1"/>
    </xf>
    <xf numFmtId="0" fontId="5" fillId="0" borderId="25" xfId="0" applyFont="1" applyFill="1" applyBorder="1"/>
    <xf numFmtId="2" fontId="22" fillId="0" borderId="39" xfId="0" applyNumberFormat="1" applyFont="1" applyFill="1" applyBorder="1" applyAlignment="1">
      <alignment horizontal="center" wrapText="1"/>
    </xf>
    <xf numFmtId="44" fontId="14" fillId="0" borderId="33" xfId="0" applyNumberFormat="1" applyFont="1" applyFill="1" applyBorder="1" applyAlignment="1">
      <alignment horizontal="center" wrapText="1"/>
    </xf>
    <xf numFmtId="0" fontId="4" fillId="0" borderId="33" xfId="0" applyFont="1" applyFill="1" applyBorder="1"/>
    <xf numFmtId="166" fontId="22" fillId="0" borderId="25" xfId="0" applyNumberFormat="1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left" wrapText="1"/>
    </xf>
    <xf numFmtId="49" fontId="22" fillId="0" borderId="14" xfId="0" quotePrefix="1" applyNumberFormat="1" applyFont="1" applyFill="1" applyBorder="1" applyAlignment="1">
      <alignment horizontal="left" wrapText="1"/>
    </xf>
    <xf numFmtId="49" fontId="22" fillId="0" borderId="30" xfId="0" applyNumberFormat="1" applyFont="1" applyFill="1" applyBorder="1" applyAlignment="1">
      <alignment horizontal="center" wrapText="1"/>
    </xf>
    <xf numFmtId="49" fontId="22" fillId="0" borderId="30" xfId="0" quotePrefix="1" applyNumberFormat="1" applyFont="1" applyFill="1" applyBorder="1" applyAlignment="1">
      <alignment horizontal="left" wrapText="1"/>
    </xf>
    <xf numFmtId="0" fontId="22" fillId="0" borderId="27" xfId="0" applyFont="1" applyFill="1" applyBorder="1" applyAlignment="1">
      <alignment horizontal="left" wrapText="1"/>
    </xf>
    <xf numFmtId="44" fontId="22" fillId="0" borderId="29" xfId="0" applyNumberFormat="1" applyFont="1" applyFill="1" applyBorder="1" applyAlignment="1">
      <alignment horizontal="center" wrapText="1"/>
    </xf>
    <xf numFmtId="44" fontId="22" fillId="0" borderId="29" xfId="0" applyNumberFormat="1" applyFont="1" applyFill="1" applyBorder="1" applyAlignment="1">
      <alignment vertical="center" wrapText="1"/>
    </xf>
    <xf numFmtId="44" fontId="22" fillId="0" borderId="25" xfId="0" applyNumberFormat="1" applyFont="1" applyFill="1" applyBorder="1"/>
    <xf numFmtId="2" fontId="22" fillId="0" borderId="12" xfId="0" applyNumberFormat="1" applyFont="1" applyFill="1" applyBorder="1" applyAlignment="1">
      <alignment horizontal="center" wrapText="1"/>
    </xf>
    <xf numFmtId="49" fontId="22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horizontal="left" wrapText="1"/>
    </xf>
    <xf numFmtId="44" fontId="22" fillId="0" borderId="32" xfId="0" applyNumberFormat="1" applyFont="1" applyFill="1" applyBorder="1"/>
    <xf numFmtId="44" fontId="22" fillId="0" borderId="32" xfId="0" applyNumberFormat="1" applyFont="1" applyFill="1" applyBorder="1" applyAlignment="1">
      <alignment vertical="center" wrapText="1"/>
    </xf>
    <xf numFmtId="0" fontId="22" fillId="0" borderId="19" xfId="0" quotePrefix="1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49" fontId="22" fillId="0" borderId="25" xfId="0" quotePrefix="1" applyNumberFormat="1" applyFont="1" applyFill="1" applyBorder="1" applyAlignment="1">
      <alignment horizontal="left" wrapText="1"/>
    </xf>
    <xf numFmtId="2" fontId="22" fillId="0" borderId="40" xfId="0" applyNumberFormat="1" applyFont="1" applyFill="1" applyBorder="1" applyAlignment="1">
      <alignment horizontal="center" wrapText="1"/>
    </xf>
    <xf numFmtId="44" fontId="22" fillId="0" borderId="13" xfId="0" applyNumberFormat="1" applyFont="1" applyFill="1" applyBorder="1" applyAlignment="1">
      <alignment horizontal="center" wrapText="1"/>
    </xf>
    <xf numFmtId="2" fontId="22" fillId="0" borderId="33" xfId="0" applyNumberFormat="1" applyFont="1" applyFill="1" applyBorder="1" applyAlignment="1">
      <alignment horizontal="center" wrapText="1"/>
    </xf>
    <xf numFmtId="44" fontId="22" fillId="0" borderId="25" xfId="0" applyNumberFormat="1" applyFont="1" applyFill="1" applyBorder="1" applyAlignment="1">
      <alignment wrapText="1"/>
    </xf>
    <xf numFmtId="166" fontId="22" fillId="0" borderId="25" xfId="0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wrapText="1"/>
    </xf>
    <xf numFmtId="2" fontId="22" fillId="0" borderId="30" xfId="0" applyNumberFormat="1" applyFont="1" applyFill="1" applyBorder="1" applyAlignment="1">
      <alignment horizontal="center" wrapText="1"/>
    </xf>
    <xf numFmtId="49" fontId="22" fillId="0" borderId="33" xfId="0" applyNumberFormat="1" applyFont="1" applyFill="1" applyBorder="1" applyAlignment="1">
      <alignment horizontal="center" wrapText="1"/>
    </xf>
    <xf numFmtId="2" fontId="22" fillId="0" borderId="29" xfId="0" applyNumberFormat="1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left" wrapText="1"/>
    </xf>
    <xf numFmtId="2" fontId="22" fillId="0" borderId="37" xfId="0" applyNumberFormat="1" applyFont="1" applyFill="1" applyBorder="1" applyAlignment="1">
      <alignment horizontal="center" wrapText="1"/>
    </xf>
    <xf numFmtId="44" fontId="22" fillId="0" borderId="34" xfId="0" applyNumberFormat="1" applyFont="1" applyFill="1" applyBorder="1" applyAlignment="1">
      <alignment horizontal="center" wrapText="1"/>
    </xf>
    <xf numFmtId="44" fontId="22" fillId="0" borderId="33" xfId="0" applyNumberFormat="1" applyFont="1" applyFill="1" applyBorder="1" applyAlignment="1">
      <alignment horizontal="center" wrapText="1"/>
    </xf>
    <xf numFmtId="2" fontId="22" fillId="0" borderId="36" xfId="0" applyNumberFormat="1" applyFont="1" applyFill="1" applyBorder="1" applyAlignment="1">
      <alignment horizontal="center" wrapText="1"/>
    </xf>
    <xf numFmtId="44" fontId="22" fillId="0" borderId="35" xfId="0" applyNumberFormat="1" applyFont="1" applyFill="1" applyBorder="1" applyAlignment="1">
      <alignment horizontal="center" wrapText="1"/>
    </xf>
    <xf numFmtId="49" fontId="5" fillId="0" borderId="26" xfId="0" quotePrefix="1" applyNumberFormat="1" applyFont="1" applyFill="1" applyBorder="1" applyAlignment="1">
      <alignment horizontal="left" wrapText="1"/>
    </xf>
    <xf numFmtId="2" fontId="22" fillId="0" borderId="14" xfId="0" applyNumberFormat="1" applyFont="1" applyFill="1" applyBorder="1" applyAlignment="1">
      <alignment horizontal="center" wrapText="1"/>
    </xf>
    <xf numFmtId="49" fontId="22" fillId="0" borderId="26" xfId="0" quotePrefix="1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left" wrapText="1"/>
    </xf>
    <xf numFmtId="0" fontId="22" fillId="0" borderId="0" xfId="0" quotePrefix="1" applyFont="1" applyFill="1" applyAlignment="1">
      <alignment horizontal="left" vertical="center" wrapText="1"/>
    </xf>
    <xf numFmtId="44" fontId="22" fillId="0" borderId="25" xfId="12" applyFont="1" applyFill="1" applyBorder="1" applyAlignment="1">
      <alignment horizontal="center" wrapText="1"/>
    </xf>
    <xf numFmtId="44" fontId="10" fillId="0" borderId="25" xfId="0" applyNumberFormat="1" applyFont="1" applyFill="1" applyBorder="1"/>
    <xf numFmtId="44" fontId="22" fillId="0" borderId="12" xfId="0" applyNumberFormat="1" applyFont="1" applyFill="1" applyBorder="1" applyAlignment="1">
      <alignment horizontal="center" wrapText="1"/>
    </xf>
    <xf numFmtId="44" fontId="22" fillId="0" borderId="26" xfId="0" applyNumberFormat="1" applyFont="1" applyFill="1" applyBorder="1" applyAlignment="1">
      <alignment horizontal="center" wrapText="1"/>
    </xf>
    <xf numFmtId="44" fontId="22" fillId="0" borderId="30" xfId="0" applyNumberFormat="1" applyFont="1" applyFill="1" applyBorder="1" applyAlignment="1">
      <alignment horizontal="center" wrapText="1"/>
    </xf>
    <xf numFmtId="44" fontId="22" fillId="0" borderId="27" xfId="0" applyNumberFormat="1" applyFont="1" applyFill="1" applyBorder="1" applyAlignment="1">
      <alignment horizontal="center" wrapText="1"/>
    </xf>
    <xf numFmtId="44" fontId="22" fillId="0" borderId="28" xfId="0" applyNumberFormat="1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center" wrapText="1"/>
    </xf>
    <xf numFmtId="49" fontId="22" fillId="0" borderId="41" xfId="0" applyNumberFormat="1" applyFont="1" applyFill="1" applyBorder="1" applyAlignment="1">
      <alignment horizontal="center" wrapText="1"/>
    </xf>
    <xf numFmtId="49" fontId="22" fillId="0" borderId="28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166" fontId="22" fillId="0" borderId="29" xfId="0" applyNumberFormat="1" applyFont="1" applyFill="1" applyBorder="1" applyAlignment="1">
      <alignment vertical="center" wrapText="1"/>
    </xf>
    <xf numFmtId="49" fontId="22" fillId="0" borderId="14" xfId="0" quotePrefix="1" applyNumberFormat="1" applyFont="1" applyFill="1" applyBorder="1" applyAlignment="1">
      <alignment horizontal="center" wrapText="1"/>
    </xf>
    <xf numFmtId="49" fontId="22" fillId="0" borderId="42" xfId="0" applyNumberFormat="1" applyFont="1" applyFill="1" applyBorder="1" applyAlignment="1">
      <alignment horizontal="center" wrapText="1"/>
    </xf>
    <xf numFmtId="49" fontId="22" fillId="0" borderId="30" xfId="0" quotePrefix="1" applyNumberFormat="1" applyFont="1" applyFill="1" applyBorder="1" applyAlignment="1">
      <alignment horizontal="center" wrapText="1"/>
    </xf>
    <xf numFmtId="44" fontId="5" fillId="0" borderId="25" xfId="0" applyNumberFormat="1" applyFont="1" applyFill="1" applyBorder="1" applyAlignment="1">
      <alignment vertical="center" wrapText="1"/>
    </xf>
    <xf numFmtId="44" fontId="5" fillId="0" borderId="25" xfId="0" applyNumberFormat="1" applyFont="1" applyFill="1" applyBorder="1" applyAlignment="1">
      <alignment horizontal="center" wrapText="1"/>
    </xf>
    <xf numFmtId="0" fontId="10" fillId="0" borderId="0" xfId="0" applyFont="1" applyAlignment="1"/>
    <xf numFmtId="166" fontId="10" fillId="0" borderId="0" xfId="0" applyNumberFormat="1" applyFont="1" applyAlignment="1"/>
    <xf numFmtId="0" fontId="22" fillId="0" borderId="0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center" vertical="center" wrapText="1"/>
    </xf>
    <xf numFmtId="0" fontId="11" fillId="0" borderId="38" xfId="0" quotePrefix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6" fontId="12" fillId="0" borderId="2" xfId="0" quotePrefix="1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49" fontId="23" fillId="0" borderId="4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 wrapText="1"/>
    </xf>
    <xf numFmtId="44" fontId="14" fillId="0" borderId="21" xfId="12" applyFont="1" applyFill="1" applyBorder="1" applyAlignment="1">
      <alignment horizontal="center" wrapText="1"/>
    </xf>
  </cellXfs>
  <cellStyles count="14">
    <cellStyle name="Euro" xfId="1" xr:uid="{00000000-0005-0000-0000-000000000000}"/>
    <cellStyle name="Millares 2" xfId="2" xr:uid="{00000000-0005-0000-0000-000001000000}"/>
    <cellStyle name="Moneda" xfId="12" builtinId="4"/>
    <cellStyle name="Moneda 2" xfId="3" xr:uid="{00000000-0005-0000-0000-000002000000}"/>
    <cellStyle name="Moneda 2 2" xfId="10" xr:uid="{00000000-0005-0000-0000-000003000000}"/>
    <cellStyle name="Moneda 3" xfId="4" xr:uid="{00000000-0005-0000-0000-000004000000}"/>
    <cellStyle name="Moneda 4" xfId="9" xr:uid="{00000000-0005-0000-0000-000005000000}"/>
    <cellStyle name="Normal" xfId="0" builtinId="0"/>
    <cellStyle name="Normal 2" xfId="5" xr:uid="{00000000-0005-0000-0000-000007000000}"/>
    <cellStyle name="Normal 2 2" xfId="6" xr:uid="{00000000-0005-0000-0000-000008000000}"/>
    <cellStyle name="Normal 3" xfId="7" xr:uid="{00000000-0005-0000-0000-000009000000}"/>
    <cellStyle name="Normal 3 2" xfId="8" xr:uid="{00000000-0005-0000-0000-00000A000000}"/>
    <cellStyle name="Normal 3 3" xfId="11" xr:uid="{00000000-0005-0000-0000-00000B000000}"/>
    <cellStyle name="Porcentaje" xfId="13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171E9-D22F-4667-B187-765E47B7C03F}">
  <sheetPr codeName="Hoja1"/>
  <dimension ref="A1:Y71"/>
  <sheetViews>
    <sheetView tabSelected="1" view="pageBreakPreview" zoomScale="40" zoomScaleNormal="40" zoomScaleSheetLayoutView="40" workbookViewId="0">
      <pane ySplit="5" topLeftCell="A6" activePane="bottomLeft" state="frozen"/>
      <selection pane="bottomLeft" activeCell="P2" sqref="P2:Q2"/>
    </sheetView>
  </sheetViews>
  <sheetFormatPr baseColWidth="10" defaultColWidth="11.42578125" defaultRowHeight="28.5" x14ac:dyDescent="0.45"/>
  <cols>
    <col min="1" max="1" width="7.5703125" style="56" customWidth="1"/>
    <col min="2" max="2" width="30.7109375" style="56" hidden="1" customWidth="1"/>
    <col min="3" max="3" width="27.42578125" style="53" customWidth="1"/>
    <col min="4" max="4" width="24.7109375" style="53" customWidth="1"/>
    <col min="5" max="5" width="24.7109375" style="56" hidden="1" customWidth="1"/>
    <col min="6" max="6" width="24.7109375" style="56" customWidth="1"/>
    <col min="7" max="7" width="69.42578125" style="54" customWidth="1"/>
    <col min="8" max="8" width="18.5703125" style="56" customWidth="1"/>
    <col min="9" max="9" width="24.42578125" style="56" customWidth="1"/>
    <col min="10" max="10" width="28" style="56" customWidth="1"/>
    <col min="11" max="11" width="38.5703125" style="55" customWidth="1"/>
    <col min="12" max="12" width="30.7109375" style="56" customWidth="1"/>
    <col min="13" max="13" width="30.28515625" style="56" customWidth="1"/>
    <col min="14" max="14" width="37.42578125" style="56" customWidth="1"/>
    <col min="15" max="15" width="30" style="56" customWidth="1"/>
    <col min="16" max="16" width="24.85546875" style="56" customWidth="1"/>
    <col min="17" max="18" width="29.42578125" style="56" customWidth="1"/>
    <col min="19" max="19" width="37.42578125" customWidth="1"/>
    <col min="20" max="20" width="33.140625" customWidth="1"/>
    <col min="21" max="21" width="34.7109375" customWidth="1"/>
    <col min="22" max="22" width="27.140625" customWidth="1"/>
    <col min="23" max="23" width="32.42578125" customWidth="1"/>
    <col min="24" max="24" width="11.42578125" customWidth="1"/>
    <col min="25" max="25" width="32.7109375" customWidth="1"/>
  </cols>
  <sheetData>
    <row r="1" spans="1:25" ht="16.5" thickBot="1" x14ac:dyDescent="0.3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2"/>
    </row>
    <row r="2" spans="1:25" ht="38.25" customHeight="1" thickBot="1" x14ac:dyDescent="0.45">
      <c r="A2" s="173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79" t="s">
        <v>0</v>
      </c>
      <c r="P2" s="176">
        <f>SUM(O6:O47)</f>
        <v>35784240</v>
      </c>
      <c r="Q2" s="177"/>
      <c r="R2" s="165" t="s">
        <v>1</v>
      </c>
      <c r="S2" s="5"/>
      <c r="T2" s="5"/>
      <c r="U2" s="13"/>
    </row>
    <row r="3" spans="1:25" s="2" customFormat="1" ht="44.25" customHeight="1" thickBot="1" x14ac:dyDescent="0.4">
      <c r="A3" s="158" t="s">
        <v>2</v>
      </c>
      <c r="B3" s="158" t="s">
        <v>3</v>
      </c>
      <c r="C3" s="186" t="s">
        <v>4</v>
      </c>
      <c r="D3" s="186" t="s">
        <v>5</v>
      </c>
      <c r="E3" s="158" t="s">
        <v>6</v>
      </c>
      <c r="F3" s="168" t="s">
        <v>68</v>
      </c>
      <c r="G3" s="178" t="s">
        <v>7</v>
      </c>
      <c r="H3" s="181" t="s">
        <v>8</v>
      </c>
      <c r="I3" s="181"/>
      <c r="J3" s="181"/>
      <c r="K3" s="182" t="s">
        <v>9</v>
      </c>
      <c r="L3" s="183"/>
      <c r="M3" s="183"/>
      <c r="N3" s="183"/>
      <c r="O3" s="183"/>
      <c r="P3" s="183"/>
      <c r="Q3" s="184"/>
      <c r="R3" s="166"/>
      <c r="S3" s="5">
        <v>35784240</v>
      </c>
      <c r="T3" s="156">
        <f>S3-S5</f>
        <v>35068555.200000003</v>
      </c>
      <c r="U3" s="155"/>
    </row>
    <row r="4" spans="1:25" s="2" customFormat="1" ht="44.25" customHeight="1" thickBot="1" x14ac:dyDescent="0.4">
      <c r="A4" s="185"/>
      <c r="B4" s="185"/>
      <c r="C4" s="187"/>
      <c r="D4" s="187"/>
      <c r="E4" s="185"/>
      <c r="F4" s="169"/>
      <c r="G4" s="179"/>
      <c r="H4" s="158" t="s">
        <v>10</v>
      </c>
      <c r="I4" s="158" t="s">
        <v>11</v>
      </c>
      <c r="J4" s="158" t="s">
        <v>12</v>
      </c>
      <c r="K4" s="189" t="s">
        <v>13</v>
      </c>
      <c r="L4" s="158" t="s">
        <v>14</v>
      </c>
      <c r="M4" s="160" t="s">
        <v>15</v>
      </c>
      <c r="N4" s="161"/>
      <c r="O4" s="162" t="s">
        <v>16</v>
      </c>
      <c r="P4" s="162"/>
      <c r="Q4" s="163" t="s">
        <v>43</v>
      </c>
      <c r="R4" s="166"/>
      <c r="S4" s="5">
        <f>S3*0.03</f>
        <v>1073527.2</v>
      </c>
      <c r="T4" s="5">
        <f>S3-S4-S5</f>
        <v>33995028</v>
      </c>
      <c r="U4" s="14">
        <f>S4+S5</f>
        <v>1789212</v>
      </c>
      <c r="W4" s="5"/>
    </row>
    <row r="5" spans="1:25" s="2" customFormat="1" ht="44.25" customHeight="1" thickBot="1" x14ac:dyDescent="0.4">
      <c r="A5" s="185"/>
      <c r="B5" s="159"/>
      <c r="C5" s="188"/>
      <c r="D5" s="188"/>
      <c r="E5" s="159"/>
      <c r="F5" s="170"/>
      <c r="G5" s="180"/>
      <c r="H5" s="159"/>
      <c r="I5" s="159"/>
      <c r="J5" s="159"/>
      <c r="K5" s="190"/>
      <c r="L5" s="159"/>
      <c r="M5" s="80" t="s">
        <v>17</v>
      </c>
      <c r="N5" s="81" t="s">
        <v>16</v>
      </c>
      <c r="O5" s="82" t="s">
        <v>18</v>
      </c>
      <c r="P5" s="83" t="s">
        <v>19</v>
      </c>
      <c r="Q5" s="164"/>
      <c r="R5" s="167"/>
      <c r="S5" s="5">
        <f>S3*0.02</f>
        <v>715684.8</v>
      </c>
      <c r="T5" s="5">
        <f>T4-P2</f>
        <v>-1789212</v>
      </c>
      <c r="U5" s="14"/>
      <c r="W5" s="11"/>
      <c r="Y5" s="11"/>
    </row>
    <row r="6" spans="1:25" s="6" customFormat="1" ht="123.95" customHeight="1" x14ac:dyDescent="0.35">
      <c r="A6" s="85" t="s">
        <v>24</v>
      </c>
      <c r="B6" s="145"/>
      <c r="C6" s="64" t="s">
        <v>20</v>
      </c>
      <c r="D6" s="65" t="s">
        <v>52</v>
      </c>
      <c r="E6" s="65"/>
      <c r="F6" s="65"/>
      <c r="G6" s="66" t="s">
        <v>69</v>
      </c>
      <c r="H6" s="110">
        <v>8115</v>
      </c>
      <c r="I6" s="67" t="s">
        <v>22</v>
      </c>
      <c r="J6" s="110">
        <v>73925</v>
      </c>
      <c r="K6" s="140">
        <v>5125000</v>
      </c>
      <c r="L6" s="140"/>
      <c r="M6" s="140"/>
      <c r="N6" s="140"/>
      <c r="O6" s="140">
        <f>K6</f>
        <v>5125000</v>
      </c>
      <c r="P6" s="141"/>
      <c r="Q6" s="63"/>
      <c r="R6" s="119"/>
      <c r="S6" s="12"/>
      <c r="T6" s="10"/>
    </row>
    <row r="7" spans="1:25" s="6" customFormat="1" ht="123.95" customHeight="1" x14ac:dyDescent="0.35">
      <c r="A7" s="85" t="s">
        <v>25</v>
      </c>
      <c r="B7" s="145"/>
      <c r="C7" s="64" t="s">
        <v>23</v>
      </c>
      <c r="D7" s="65" t="s">
        <v>52</v>
      </c>
      <c r="E7" s="65"/>
      <c r="F7" s="86"/>
      <c r="G7" s="105" t="s">
        <v>116</v>
      </c>
      <c r="H7" s="124">
        <v>15500</v>
      </c>
      <c r="I7" s="104" t="s">
        <v>22</v>
      </c>
      <c r="J7" s="124">
        <v>73925</v>
      </c>
      <c r="K7" s="142">
        <v>4650000</v>
      </c>
      <c r="L7" s="142"/>
      <c r="M7" s="142"/>
      <c r="N7" s="142"/>
      <c r="O7" s="142">
        <f>K7</f>
        <v>4650000</v>
      </c>
      <c r="P7" s="143"/>
      <c r="Q7" s="108"/>
      <c r="R7" s="144"/>
      <c r="S7" s="12"/>
      <c r="T7" s="10"/>
    </row>
    <row r="8" spans="1:25" s="7" customFormat="1" ht="123.95" customHeight="1" x14ac:dyDescent="0.35">
      <c r="A8" s="85" t="s">
        <v>26</v>
      </c>
      <c r="B8" s="145"/>
      <c r="C8" s="64" t="s">
        <v>23</v>
      </c>
      <c r="D8" s="75" t="s">
        <v>118</v>
      </c>
      <c r="E8" s="65"/>
      <c r="F8" s="86"/>
      <c r="G8" s="105" t="s">
        <v>86</v>
      </c>
      <c r="H8" s="124">
        <v>280</v>
      </c>
      <c r="I8" s="104" t="s">
        <v>22</v>
      </c>
      <c r="J8" s="124">
        <v>30</v>
      </c>
      <c r="K8" s="142">
        <v>420000</v>
      </c>
      <c r="L8" s="142"/>
      <c r="M8" s="142"/>
      <c r="N8" s="142"/>
      <c r="O8" s="142">
        <f>K8</f>
        <v>420000</v>
      </c>
      <c r="P8" s="143"/>
      <c r="Q8" s="108"/>
      <c r="R8" s="144"/>
      <c r="S8" s="12"/>
      <c r="T8" s="10"/>
      <c r="U8" s="12"/>
      <c r="V8" s="8"/>
      <c r="W8" s="58"/>
    </row>
    <row r="9" spans="1:25" s="9" customFormat="1" ht="125.1" customHeight="1" x14ac:dyDescent="0.35">
      <c r="A9" s="85" t="s">
        <v>27</v>
      </c>
      <c r="B9" s="145"/>
      <c r="C9" s="64" t="s">
        <v>23</v>
      </c>
      <c r="D9" s="75" t="s">
        <v>120</v>
      </c>
      <c r="E9" s="65"/>
      <c r="F9" s="102"/>
      <c r="G9" s="73" t="s">
        <v>87</v>
      </c>
      <c r="H9" s="68">
        <v>319.5</v>
      </c>
      <c r="I9" s="69" t="s">
        <v>22</v>
      </c>
      <c r="J9" s="68">
        <v>150</v>
      </c>
      <c r="K9" s="59">
        <v>480000</v>
      </c>
      <c r="L9" s="59"/>
      <c r="M9" s="59"/>
      <c r="N9" s="59"/>
      <c r="O9" s="142">
        <f t="shared" ref="O9:O25" si="0">K9</f>
        <v>480000</v>
      </c>
      <c r="P9" s="59"/>
      <c r="Q9" s="63"/>
      <c r="R9" s="59"/>
      <c r="S9" s="91"/>
      <c r="T9" s="90"/>
      <c r="U9" s="90"/>
    </row>
    <row r="10" spans="1:25" s="9" customFormat="1" ht="125.1" customHeight="1" x14ac:dyDescent="0.35">
      <c r="A10" s="85" t="s">
        <v>28</v>
      </c>
      <c r="B10" s="145"/>
      <c r="C10" s="64" t="s">
        <v>23</v>
      </c>
      <c r="D10" s="75" t="s">
        <v>120</v>
      </c>
      <c r="E10" s="65"/>
      <c r="F10" s="102"/>
      <c r="G10" s="73" t="s">
        <v>177</v>
      </c>
      <c r="H10" s="68">
        <v>292.5</v>
      </c>
      <c r="I10" s="69" t="s">
        <v>22</v>
      </c>
      <c r="J10" s="68">
        <v>316</v>
      </c>
      <c r="K10" s="59">
        <v>450000</v>
      </c>
      <c r="L10" s="59"/>
      <c r="M10" s="59"/>
      <c r="N10" s="59"/>
      <c r="O10" s="142">
        <f>K10</f>
        <v>450000</v>
      </c>
      <c r="P10" s="59"/>
      <c r="Q10" s="63"/>
      <c r="R10" s="59"/>
      <c r="S10" s="91"/>
      <c r="T10" s="90"/>
      <c r="U10" s="90"/>
    </row>
    <row r="11" spans="1:25" s="56" customFormat="1" ht="137.1" customHeight="1" x14ac:dyDescent="0.35">
      <c r="A11" s="85" t="s">
        <v>29</v>
      </c>
      <c r="B11" s="145"/>
      <c r="C11" s="66" t="s">
        <v>23</v>
      </c>
      <c r="D11" s="75" t="s">
        <v>121</v>
      </c>
      <c r="E11" s="65"/>
      <c r="F11" s="102"/>
      <c r="G11" s="73" t="s">
        <v>176</v>
      </c>
      <c r="H11" s="68">
        <v>36</v>
      </c>
      <c r="I11" s="69" t="s">
        <v>74</v>
      </c>
      <c r="J11" s="68">
        <v>73925</v>
      </c>
      <c r="K11" s="59">
        <v>800000</v>
      </c>
      <c r="L11" s="139"/>
      <c r="M11" s="59"/>
      <c r="N11" s="59"/>
      <c r="O11" s="142">
        <f t="shared" si="0"/>
        <v>800000</v>
      </c>
      <c r="P11" s="59"/>
      <c r="Q11" s="63"/>
      <c r="R11" s="59"/>
      <c r="S11" s="91"/>
    </row>
    <row r="12" spans="1:25" s="6" customFormat="1" ht="125.1" customHeight="1" x14ac:dyDescent="0.35">
      <c r="A12" s="85" t="s">
        <v>30</v>
      </c>
      <c r="B12" s="145"/>
      <c r="C12" s="66" t="s">
        <v>23</v>
      </c>
      <c r="D12" s="65" t="s">
        <v>119</v>
      </c>
      <c r="E12" s="65"/>
      <c r="F12" s="102"/>
      <c r="G12" s="73" t="s">
        <v>88</v>
      </c>
      <c r="H12" s="68">
        <v>744</v>
      </c>
      <c r="I12" s="85" t="s">
        <v>22</v>
      </c>
      <c r="J12" s="68">
        <v>300</v>
      </c>
      <c r="K12" s="59">
        <v>1120000</v>
      </c>
      <c r="L12" s="139"/>
      <c r="M12" s="59"/>
      <c r="N12" s="59"/>
      <c r="O12" s="142">
        <f t="shared" si="0"/>
        <v>1120000</v>
      </c>
      <c r="P12" s="59"/>
      <c r="Q12" s="63"/>
      <c r="R12" s="59"/>
      <c r="S12" s="15"/>
    </row>
    <row r="13" spans="1:25" s="6" customFormat="1" ht="125.1" customHeight="1" x14ac:dyDescent="0.35">
      <c r="A13" s="85" t="s">
        <v>31</v>
      </c>
      <c r="B13" s="145"/>
      <c r="C13" s="64" t="s">
        <v>70</v>
      </c>
      <c r="D13" s="75" t="s">
        <v>122</v>
      </c>
      <c r="E13" s="65"/>
      <c r="F13" s="102"/>
      <c r="G13" s="73" t="s">
        <v>89</v>
      </c>
      <c r="H13" s="68">
        <v>300</v>
      </c>
      <c r="I13" s="69" t="s">
        <v>22</v>
      </c>
      <c r="J13" s="68">
        <v>1755</v>
      </c>
      <c r="K13" s="59">
        <v>450000</v>
      </c>
      <c r="L13" s="59"/>
      <c r="M13" s="59"/>
      <c r="N13" s="59"/>
      <c r="O13" s="142">
        <f t="shared" si="0"/>
        <v>450000</v>
      </c>
      <c r="P13" s="138"/>
      <c r="Q13" s="63"/>
      <c r="R13" s="59"/>
      <c r="S13" s="12"/>
    </row>
    <row r="14" spans="1:25" s="4" customFormat="1" ht="132" customHeight="1" x14ac:dyDescent="0.35">
      <c r="A14" s="85" t="s">
        <v>32</v>
      </c>
      <c r="B14" s="145"/>
      <c r="C14" s="64" t="s">
        <v>71</v>
      </c>
      <c r="D14" s="75" t="s">
        <v>117</v>
      </c>
      <c r="E14" s="65"/>
      <c r="F14" s="102"/>
      <c r="G14" s="73" t="s">
        <v>97</v>
      </c>
      <c r="H14" s="68">
        <v>1281</v>
      </c>
      <c r="I14" s="69" t="s">
        <v>22</v>
      </c>
      <c r="J14" s="68">
        <v>558</v>
      </c>
      <c r="K14" s="59">
        <v>1250000</v>
      </c>
      <c r="L14" s="59"/>
      <c r="M14" s="59"/>
      <c r="N14" s="59"/>
      <c r="O14" s="142">
        <f t="shared" si="0"/>
        <v>1250000</v>
      </c>
      <c r="P14" s="59"/>
      <c r="Q14" s="63"/>
      <c r="R14" s="59"/>
      <c r="S14" s="17"/>
    </row>
    <row r="15" spans="1:25" s="4" customFormat="1" ht="132" customHeight="1" x14ac:dyDescent="0.35">
      <c r="A15" s="85" t="s">
        <v>33</v>
      </c>
      <c r="B15" s="145"/>
      <c r="C15" s="64" t="s">
        <v>23</v>
      </c>
      <c r="D15" s="75" t="s">
        <v>119</v>
      </c>
      <c r="E15" s="65"/>
      <c r="F15" s="102"/>
      <c r="G15" s="73" t="s">
        <v>178</v>
      </c>
      <c r="H15" s="68">
        <v>1176</v>
      </c>
      <c r="I15" s="69" t="s">
        <v>22</v>
      </c>
      <c r="J15" s="68">
        <v>73925</v>
      </c>
      <c r="K15" s="59">
        <v>600000</v>
      </c>
      <c r="L15" s="59"/>
      <c r="M15" s="59"/>
      <c r="N15" s="59"/>
      <c r="O15" s="142">
        <f t="shared" si="0"/>
        <v>600000</v>
      </c>
      <c r="P15" s="59"/>
      <c r="Q15" s="63"/>
      <c r="R15" s="59"/>
      <c r="S15" s="17"/>
    </row>
    <row r="16" spans="1:25" s="4" customFormat="1" ht="132" customHeight="1" x14ac:dyDescent="0.35">
      <c r="A16" s="85" t="s">
        <v>34</v>
      </c>
      <c r="B16" s="145"/>
      <c r="C16" s="66" t="s">
        <v>72</v>
      </c>
      <c r="D16" s="75" t="s">
        <v>123</v>
      </c>
      <c r="E16" s="65"/>
      <c r="F16" s="102"/>
      <c r="G16" s="73" t="s">
        <v>102</v>
      </c>
      <c r="H16" s="68">
        <v>6600</v>
      </c>
      <c r="I16" s="69" t="s">
        <v>22</v>
      </c>
      <c r="J16" s="68">
        <v>611</v>
      </c>
      <c r="K16" s="59">
        <v>450000</v>
      </c>
      <c r="L16" s="59"/>
      <c r="M16" s="59"/>
      <c r="N16" s="59"/>
      <c r="O16" s="142">
        <f t="shared" si="0"/>
        <v>450000</v>
      </c>
      <c r="P16" s="59"/>
      <c r="Q16" s="63"/>
      <c r="R16" s="59"/>
      <c r="S16" s="17"/>
    </row>
    <row r="17" spans="1:19" s="4" customFormat="1" ht="132" customHeight="1" x14ac:dyDescent="0.35">
      <c r="A17" s="85" t="s">
        <v>35</v>
      </c>
      <c r="B17" s="145"/>
      <c r="C17" s="66" t="s">
        <v>72</v>
      </c>
      <c r="D17" s="75" t="s">
        <v>132</v>
      </c>
      <c r="E17" s="65"/>
      <c r="F17" s="102"/>
      <c r="G17" s="73" t="s">
        <v>131</v>
      </c>
      <c r="H17" s="68">
        <v>300</v>
      </c>
      <c r="I17" s="69" t="s">
        <v>22</v>
      </c>
      <c r="J17" s="68">
        <v>611</v>
      </c>
      <c r="K17" s="59">
        <v>300000</v>
      </c>
      <c r="L17" s="59"/>
      <c r="M17" s="59"/>
      <c r="N17" s="59"/>
      <c r="O17" s="142">
        <f t="shared" si="0"/>
        <v>300000</v>
      </c>
      <c r="P17" s="59"/>
      <c r="Q17" s="63"/>
      <c r="R17" s="59"/>
      <c r="S17" s="17"/>
    </row>
    <row r="18" spans="1:19" s="4" customFormat="1" ht="125.1" customHeight="1" x14ac:dyDescent="0.35">
      <c r="A18" s="85" t="s">
        <v>36</v>
      </c>
      <c r="B18" s="145"/>
      <c r="C18" s="66" t="s">
        <v>56</v>
      </c>
      <c r="D18" s="75" t="s">
        <v>124</v>
      </c>
      <c r="E18" s="65"/>
      <c r="F18" s="102"/>
      <c r="G18" s="73" t="s">
        <v>73</v>
      </c>
      <c r="H18" s="68">
        <v>25</v>
      </c>
      <c r="I18" s="69" t="s">
        <v>74</v>
      </c>
      <c r="J18" s="68">
        <v>2177</v>
      </c>
      <c r="K18" s="59">
        <v>700000</v>
      </c>
      <c r="L18" s="59"/>
      <c r="M18" s="59"/>
      <c r="N18" s="59"/>
      <c r="O18" s="142">
        <f t="shared" si="0"/>
        <v>700000</v>
      </c>
      <c r="P18" s="59"/>
      <c r="Q18" s="63"/>
      <c r="R18" s="59"/>
      <c r="S18" s="17"/>
    </row>
    <row r="19" spans="1:19" s="4" customFormat="1" ht="125.1" customHeight="1" x14ac:dyDescent="0.35">
      <c r="A19" s="85" t="s">
        <v>44</v>
      </c>
      <c r="B19" s="145"/>
      <c r="C19" s="66" t="s">
        <v>75</v>
      </c>
      <c r="D19" s="75" t="s">
        <v>125</v>
      </c>
      <c r="E19" s="65"/>
      <c r="F19" s="102"/>
      <c r="G19" s="73" t="s">
        <v>103</v>
      </c>
      <c r="H19" s="68">
        <v>648</v>
      </c>
      <c r="I19" s="69" t="s">
        <v>22</v>
      </c>
      <c r="J19" s="68">
        <v>3064</v>
      </c>
      <c r="K19" s="59">
        <v>600000</v>
      </c>
      <c r="L19" s="59"/>
      <c r="M19" s="59"/>
      <c r="N19" s="59"/>
      <c r="O19" s="142">
        <f t="shared" si="0"/>
        <v>600000</v>
      </c>
      <c r="P19" s="59"/>
      <c r="Q19" s="63"/>
      <c r="R19" s="59"/>
      <c r="S19" s="17"/>
    </row>
    <row r="20" spans="1:19" s="4" customFormat="1" ht="125.1" customHeight="1" x14ac:dyDescent="0.35">
      <c r="A20" s="85" t="s">
        <v>37</v>
      </c>
      <c r="B20" s="145"/>
      <c r="C20" s="66" t="s">
        <v>75</v>
      </c>
      <c r="D20" s="75" t="s">
        <v>125</v>
      </c>
      <c r="E20" s="65"/>
      <c r="F20" s="102"/>
      <c r="G20" s="73" t="s">
        <v>104</v>
      </c>
      <c r="H20" s="68">
        <v>100</v>
      </c>
      <c r="I20" s="69" t="s">
        <v>22</v>
      </c>
      <c r="J20" s="68">
        <v>3064</v>
      </c>
      <c r="K20" s="59">
        <v>400000</v>
      </c>
      <c r="L20" s="59"/>
      <c r="M20" s="59"/>
      <c r="N20" s="59"/>
      <c r="O20" s="142">
        <f t="shared" si="0"/>
        <v>400000</v>
      </c>
      <c r="P20" s="59"/>
      <c r="Q20" s="63"/>
      <c r="R20" s="59"/>
      <c r="S20" s="17"/>
    </row>
    <row r="21" spans="1:19" s="6" customFormat="1" ht="125.1" customHeight="1" x14ac:dyDescent="0.35">
      <c r="A21" s="85" t="s">
        <v>38</v>
      </c>
      <c r="B21" s="145"/>
      <c r="C21" s="64" t="s">
        <v>76</v>
      </c>
      <c r="D21" s="75" t="s">
        <v>57</v>
      </c>
      <c r="E21" s="65"/>
      <c r="F21" s="102"/>
      <c r="G21" s="73" t="s">
        <v>98</v>
      </c>
      <c r="H21" s="68">
        <v>810</v>
      </c>
      <c r="I21" s="69" t="s">
        <v>22</v>
      </c>
      <c r="J21" s="68">
        <v>563</v>
      </c>
      <c r="K21" s="59">
        <v>700000</v>
      </c>
      <c r="L21" s="59"/>
      <c r="M21" s="59"/>
      <c r="N21" s="59"/>
      <c r="O21" s="142">
        <f t="shared" si="0"/>
        <v>700000</v>
      </c>
      <c r="P21" s="59"/>
      <c r="Q21" s="63"/>
      <c r="R21" s="59"/>
      <c r="S21" s="15"/>
    </row>
    <row r="22" spans="1:19" s="6" customFormat="1" ht="123.95" customHeight="1" x14ac:dyDescent="0.35">
      <c r="A22" s="85" t="s">
        <v>39</v>
      </c>
      <c r="B22" s="145"/>
      <c r="C22" s="64" t="s">
        <v>58</v>
      </c>
      <c r="D22" s="75" t="s">
        <v>59</v>
      </c>
      <c r="E22" s="65"/>
      <c r="F22" s="102"/>
      <c r="G22" s="74" t="s">
        <v>99</v>
      </c>
      <c r="H22" s="68">
        <v>316.5</v>
      </c>
      <c r="I22" s="69" t="s">
        <v>22</v>
      </c>
      <c r="J22" s="68">
        <v>876</v>
      </c>
      <c r="K22" s="59">
        <v>470000</v>
      </c>
      <c r="L22" s="59"/>
      <c r="M22" s="59"/>
      <c r="N22" s="59"/>
      <c r="O22" s="142">
        <f t="shared" si="0"/>
        <v>470000</v>
      </c>
      <c r="P22" s="59"/>
      <c r="Q22" s="63"/>
      <c r="R22" s="59"/>
      <c r="S22" s="12"/>
    </row>
    <row r="23" spans="1:19" s="6" customFormat="1" ht="123.95" customHeight="1" x14ac:dyDescent="0.35">
      <c r="A23" s="85" t="s">
        <v>54</v>
      </c>
      <c r="B23" s="145"/>
      <c r="C23" s="64" t="s">
        <v>77</v>
      </c>
      <c r="D23" s="65" t="s">
        <v>136</v>
      </c>
      <c r="E23" s="65"/>
      <c r="F23" s="102"/>
      <c r="G23" s="74" t="s">
        <v>100</v>
      </c>
      <c r="H23" s="68">
        <v>446.41</v>
      </c>
      <c r="I23" s="69" t="s">
        <v>22</v>
      </c>
      <c r="J23" s="68">
        <v>85</v>
      </c>
      <c r="K23" s="59">
        <v>250000</v>
      </c>
      <c r="L23" s="59"/>
      <c r="M23" s="59"/>
      <c r="N23" s="59"/>
      <c r="O23" s="142">
        <f t="shared" si="0"/>
        <v>250000</v>
      </c>
      <c r="P23" s="59"/>
      <c r="Q23" s="63"/>
      <c r="R23" s="59"/>
      <c r="S23" s="12"/>
    </row>
    <row r="24" spans="1:19" s="6" customFormat="1" ht="125.1" customHeight="1" x14ac:dyDescent="0.35">
      <c r="A24" s="85" t="s">
        <v>55</v>
      </c>
      <c r="B24" s="145"/>
      <c r="C24" s="64" t="s">
        <v>78</v>
      </c>
      <c r="D24" s="75" t="s">
        <v>135</v>
      </c>
      <c r="E24" s="65"/>
      <c r="F24" s="102"/>
      <c r="G24" s="73" t="s">
        <v>101</v>
      </c>
      <c r="H24" s="68">
        <v>32</v>
      </c>
      <c r="I24" s="69" t="s">
        <v>22</v>
      </c>
      <c r="J24" s="68">
        <v>581</v>
      </c>
      <c r="K24" s="59">
        <v>200000</v>
      </c>
      <c r="L24" s="59"/>
      <c r="M24" s="59"/>
      <c r="N24" s="59"/>
      <c r="O24" s="142">
        <f t="shared" si="0"/>
        <v>200000</v>
      </c>
      <c r="P24" s="59"/>
      <c r="Q24" s="63"/>
      <c r="R24" s="59"/>
      <c r="S24" s="12"/>
    </row>
    <row r="25" spans="1:19" s="6" customFormat="1" ht="132" customHeight="1" x14ac:dyDescent="0.35">
      <c r="A25" s="85" t="s">
        <v>45</v>
      </c>
      <c r="B25" s="145"/>
      <c r="C25" s="64" t="s">
        <v>79</v>
      </c>
      <c r="D25" s="75" t="s">
        <v>137</v>
      </c>
      <c r="E25" s="65"/>
      <c r="F25" s="102"/>
      <c r="G25" s="73" t="s">
        <v>105</v>
      </c>
      <c r="H25" s="68">
        <v>500</v>
      </c>
      <c r="I25" s="69" t="s">
        <v>22</v>
      </c>
      <c r="J25" s="68">
        <v>222</v>
      </c>
      <c r="K25" s="59">
        <v>400000</v>
      </c>
      <c r="L25" s="59"/>
      <c r="M25" s="59"/>
      <c r="N25" s="59"/>
      <c r="O25" s="142">
        <f t="shared" si="0"/>
        <v>400000</v>
      </c>
      <c r="P25" s="59"/>
      <c r="Q25" s="63"/>
      <c r="R25" s="59"/>
      <c r="S25" s="12"/>
    </row>
    <row r="26" spans="1:19" s="6" customFormat="1" ht="125.1" customHeight="1" x14ac:dyDescent="0.35">
      <c r="A26" s="85" t="s">
        <v>46</v>
      </c>
      <c r="B26" s="145"/>
      <c r="C26" s="64" t="s">
        <v>80</v>
      </c>
      <c r="D26" s="65" t="s">
        <v>61</v>
      </c>
      <c r="E26" s="65"/>
      <c r="F26" s="102"/>
      <c r="G26" s="74" t="s">
        <v>106</v>
      </c>
      <c r="H26" s="68">
        <v>602</v>
      </c>
      <c r="I26" s="69" t="s">
        <v>22</v>
      </c>
      <c r="J26" s="68">
        <v>1175</v>
      </c>
      <c r="K26" s="59">
        <v>625000</v>
      </c>
      <c r="L26" s="59"/>
      <c r="M26" s="59"/>
      <c r="N26" s="59"/>
      <c r="O26" s="59">
        <f>K26</f>
        <v>625000</v>
      </c>
      <c r="P26" s="59"/>
      <c r="Q26" s="63"/>
      <c r="R26" s="59"/>
    </row>
    <row r="27" spans="1:19" s="6" customFormat="1" ht="135" customHeight="1" x14ac:dyDescent="0.35">
      <c r="A27" s="85" t="s">
        <v>40</v>
      </c>
      <c r="B27" s="145"/>
      <c r="C27" s="64" t="s">
        <v>49</v>
      </c>
      <c r="D27" s="65" t="s">
        <v>84</v>
      </c>
      <c r="E27" s="65"/>
      <c r="F27" s="102"/>
      <c r="G27" s="74" t="s">
        <v>107</v>
      </c>
      <c r="H27" s="68">
        <v>916.66</v>
      </c>
      <c r="I27" s="69" t="s">
        <v>22</v>
      </c>
      <c r="J27" s="68">
        <v>1513</v>
      </c>
      <c r="K27" s="59">
        <v>800000</v>
      </c>
      <c r="L27" s="59"/>
      <c r="M27" s="59"/>
      <c r="N27" s="59"/>
      <c r="O27" s="59">
        <f t="shared" ref="O27:O28" si="1">K27</f>
        <v>800000</v>
      </c>
      <c r="P27" s="59"/>
      <c r="Q27" s="63"/>
      <c r="R27" s="59"/>
    </row>
    <row r="28" spans="1:19" s="6" customFormat="1" ht="132" customHeight="1" x14ac:dyDescent="0.35">
      <c r="A28" s="85" t="s">
        <v>41</v>
      </c>
      <c r="B28" s="145"/>
      <c r="C28" s="64" t="s">
        <v>81</v>
      </c>
      <c r="D28" s="75" t="s">
        <v>138</v>
      </c>
      <c r="E28" s="65"/>
      <c r="F28" s="102"/>
      <c r="G28" s="73" t="s">
        <v>163</v>
      </c>
      <c r="H28" s="68">
        <v>209.79</v>
      </c>
      <c r="I28" s="69" t="s">
        <v>22</v>
      </c>
      <c r="J28" s="68">
        <v>821</v>
      </c>
      <c r="K28" s="59">
        <v>250000</v>
      </c>
      <c r="L28" s="59"/>
      <c r="M28" s="59"/>
      <c r="N28" s="59"/>
      <c r="O28" s="59">
        <f t="shared" si="1"/>
        <v>250000</v>
      </c>
      <c r="P28" s="59"/>
      <c r="Q28" s="63"/>
      <c r="R28" s="59"/>
    </row>
    <row r="29" spans="1:19" s="6" customFormat="1" ht="132" customHeight="1" x14ac:dyDescent="0.35">
      <c r="A29" s="85" t="s">
        <v>42</v>
      </c>
      <c r="B29" s="145"/>
      <c r="C29" s="64" t="s">
        <v>23</v>
      </c>
      <c r="D29" s="75" t="s">
        <v>119</v>
      </c>
      <c r="E29" s="65"/>
      <c r="F29" s="102"/>
      <c r="G29" s="73" t="s">
        <v>108</v>
      </c>
      <c r="H29" s="68">
        <v>100</v>
      </c>
      <c r="I29" s="69" t="s">
        <v>22</v>
      </c>
      <c r="J29" s="68">
        <v>300</v>
      </c>
      <c r="K29" s="59">
        <v>700000</v>
      </c>
      <c r="L29" s="59"/>
      <c r="M29" s="59"/>
      <c r="N29" s="59"/>
      <c r="O29" s="59">
        <f>K29</f>
        <v>700000</v>
      </c>
      <c r="P29" s="59"/>
      <c r="Q29" s="63"/>
      <c r="R29" s="59"/>
    </row>
    <row r="30" spans="1:19" s="6" customFormat="1" ht="132" customHeight="1" x14ac:dyDescent="0.35">
      <c r="A30" s="85" t="s">
        <v>90</v>
      </c>
      <c r="B30" s="145"/>
      <c r="C30" s="64" t="s">
        <v>23</v>
      </c>
      <c r="D30" s="65" t="s">
        <v>139</v>
      </c>
      <c r="E30" s="65"/>
      <c r="F30" s="102"/>
      <c r="G30" s="73" t="s">
        <v>113</v>
      </c>
      <c r="H30" s="68">
        <v>2405</v>
      </c>
      <c r="I30" s="69" t="s">
        <v>22</v>
      </c>
      <c r="J30" s="68">
        <v>890</v>
      </c>
      <c r="K30" s="59">
        <v>700000</v>
      </c>
      <c r="L30" s="59"/>
      <c r="M30" s="59"/>
      <c r="N30" s="59"/>
      <c r="O30" s="59">
        <f>K30</f>
        <v>700000</v>
      </c>
      <c r="P30" s="59"/>
      <c r="Q30" s="63"/>
      <c r="R30" s="59"/>
      <c r="S30" s="16"/>
    </row>
    <row r="31" spans="1:19" s="6" customFormat="1" ht="132" customHeight="1" x14ac:dyDescent="0.35">
      <c r="A31" s="85" t="s">
        <v>91</v>
      </c>
      <c r="B31" s="145"/>
      <c r="C31" s="64" t="s">
        <v>82</v>
      </c>
      <c r="D31" s="75" t="s">
        <v>140</v>
      </c>
      <c r="E31" s="65"/>
      <c r="F31" s="102"/>
      <c r="G31" s="73" t="s">
        <v>114</v>
      </c>
      <c r="H31" s="68">
        <v>50</v>
      </c>
      <c r="I31" s="69" t="s">
        <v>74</v>
      </c>
      <c r="J31" s="68">
        <v>2323</v>
      </c>
      <c r="K31" s="59">
        <v>1000000</v>
      </c>
      <c r="L31" s="59"/>
      <c r="M31" s="59"/>
      <c r="N31" s="59"/>
      <c r="O31" s="59">
        <f t="shared" ref="O31:O46" si="2">K31</f>
        <v>1000000</v>
      </c>
      <c r="P31" s="59"/>
      <c r="Q31" s="63"/>
      <c r="R31" s="59"/>
      <c r="S31" s="16"/>
    </row>
    <row r="32" spans="1:19" s="6" customFormat="1" ht="132" customHeight="1" x14ac:dyDescent="0.35">
      <c r="A32" s="85" t="s">
        <v>92</v>
      </c>
      <c r="B32" s="145"/>
      <c r="C32" s="64" t="s">
        <v>82</v>
      </c>
      <c r="D32" s="75" t="s">
        <v>140</v>
      </c>
      <c r="E32" s="65"/>
      <c r="F32" s="102"/>
      <c r="G32" s="73" t="s">
        <v>133</v>
      </c>
      <c r="H32" s="68">
        <v>425</v>
      </c>
      <c r="I32" s="69" t="s">
        <v>22</v>
      </c>
      <c r="J32" s="68">
        <v>2323</v>
      </c>
      <c r="K32" s="59">
        <v>400000</v>
      </c>
      <c r="L32" s="59"/>
      <c r="M32" s="59"/>
      <c r="N32" s="59"/>
      <c r="O32" s="59">
        <f t="shared" si="2"/>
        <v>400000</v>
      </c>
      <c r="P32" s="59"/>
      <c r="Q32" s="63"/>
      <c r="R32" s="59"/>
      <c r="S32" s="16"/>
    </row>
    <row r="33" spans="1:19" s="6" customFormat="1" ht="132" customHeight="1" x14ac:dyDescent="0.35">
      <c r="A33" s="85" t="s">
        <v>93</v>
      </c>
      <c r="B33" s="145"/>
      <c r="C33" s="64" t="s">
        <v>126</v>
      </c>
      <c r="D33" s="75" t="s">
        <v>141</v>
      </c>
      <c r="E33" s="65"/>
      <c r="F33" s="102"/>
      <c r="G33" s="73" t="s">
        <v>134</v>
      </c>
      <c r="H33" s="68">
        <v>360</v>
      </c>
      <c r="I33" s="69" t="s">
        <v>22</v>
      </c>
      <c r="J33" s="68">
        <v>189</v>
      </c>
      <c r="K33" s="59">
        <v>350000</v>
      </c>
      <c r="L33" s="59"/>
      <c r="M33" s="59"/>
      <c r="N33" s="59"/>
      <c r="O33" s="59">
        <f t="shared" si="2"/>
        <v>350000</v>
      </c>
      <c r="P33" s="59"/>
      <c r="Q33" s="63"/>
      <c r="R33" s="59"/>
      <c r="S33" s="16"/>
    </row>
    <row r="34" spans="1:19" s="6" customFormat="1" ht="125.1" customHeight="1" x14ac:dyDescent="0.35">
      <c r="A34" s="85" t="s">
        <v>94</v>
      </c>
      <c r="B34" s="145"/>
      <c r="C34" s="66" t="s">
        <v>83</v>
      </c>
      <c r="D34" s="75" t="s">
        <v>142</v>
      </c>
      <c r="E34" s="65"/>
      <c r="F34" s="102"/>
      <c r="G34" s="73" t="s">
        <v>109</v>
      </c>
      <c r="H34" s="68">
        <v>950</v>
      </c>
      <c r="I34" s="69" t="s">
        <v>22</v>
      </c>
      <c r="J34" s="68">
        <v>2007</v>
      </c>
      <c r="K34" s="59">
        <v>900000</v>
      </c>
      <c r="L34" s="59"/>
      <c r="M34" s="59"/>
      <c r="N34" s="59"/>
      <c r="O34" s="59">
        <f t="shared" si="2"/>
        <v>900000</v>
      </c>
      <c r="P34" s="59"/>
      <c r="Q34" s="63"/>
      <c r="R34" s="59"/>
    </row>
    <row r="35" spans="1:19" s="6" customFormat="1" ht="125.1" customHeight="1" x14ac:dyDescent="0.35">
      <c r="A35" s="85" t="s">
        <v>95</v>
      </c>
      <c r="B35" s="145"/>
      <c r="C35" s="66" t="s">
        <v>23</v>
      </c>
      <c r="D35" s="75" t="s">
        <v>143</v>
      </c>
      <c r="E35" s="65"/>
      <c r="F35" s="102"/>
      <c r="G35" s="73" t="s">
        <v>110</v>
      </c>
      <c r="H35" s="68">
        <v>480</v>
      </c>
      <c r="I35" s="69" t="s">
        <v>22</v>
      </c>
      <c r="J35" s="68">
        <v>217</v>
      </c>
      <c r="K35" s="59">
        <v>550000</v>
      </c>
      <c r="L35" s="59"/>
      <c r="M35" s="59"/>
      <c r="N35" s="59"/>
      <c r="O35" s="59">
        <f t="shared" si="2"/>
        <v>550000</v>
      </c>
      <c r="P35" s="59"/>
      <c r="Q35" s="63"/>
      <c r="R35" s="59"/>
    </row>
    <row r="36" spans="1:19" s="6" customFormat="1" ht="125.1" customHeight="1" x14ac:dyDescent="0.35">
      <c r="A36" s="85" t="s">
        <v>96</v>
      </c>
      <c r="B36" s="145"/>
      <c r="C36" s="64" t="s">
        <v>23</v>
      </c>
      <c r="D36" s="75" t="s">
        <v>143</v>
      </c>
      <c r="E36" s="65"/>
      <c r="F36" s="102"/>
      <c r="G36" s="73" t="s">
        <v>111</v>
      </c>
      <c r="H36" s="68">
        <v>720</v>
      </c>
      <c r="I36" s="69" t="s">
        <v>22</v>
      </c>
      <c r="J36" s="68">
        <v>350</v>
      </c>
      <c r="K36" s="59">
        <v>850000</v>
      </c>
      <c r="L36" s="59"/>
      <c r="M36" s="59"/>
      <c r="N36" s="59"/>
      <c r="O36" s="59">
        <f t="shared" si="2"/>
        <v>850000</v>
      </c>
      <c r="P36" s="59"/>
      <c r="Q36" s="63"/>
      <c r="R36" s="59"/>
    </row>
    <row r="37" spans="1:19" s="6" customFormat="1" ht="135" customHeight="1" x14ac:dyDescent="0.35">
      <c r="A37" s="85" t="s">
        <v>127</v>
      </c>
      <c r="B37" s="145"/>
      <c r="C37" s="64" t="s">
        <v>85</v>
      </c>
      <c r="D37" s="75" t="s">
        <v>125</v>
      </c>
      <c r="E37" s="65"/>
      <c r="F37" s="102"/>
      <c r="G37" s="135" t="s">
        <v>112</v>
      </c>
      <c r="H37" s="68">
        <v>25</v>
      </c>
      <c r="I37" s="69" t="s">
        <v>21</v>
      </c>
      <c r="J37" s="68">
        <v>3064</v>
      </c>
      <c r="K37" s="59">
        <v>150000</v>
      </c>
      <c r="L37" s="59"/>
      <c r="M37" s="59"/>
      <c r="N37" s="59"/>
      <c r="O37" s="59">
        <f t="shared" si="2"/>
        <v>150000</v>
      </c>
      <c r="P37" s="59"/>
      <c r="Q37" s="63"/>
      <c r="R37" s="59"/>
    </row>
    <row r="38" spans="1:19" s="6" customFormat="1" ht="132" customHeight="1" x14ac:dyDescent="0.35">
      <c r="A38" s="85" t="s">
        <v>128</v>
      </c>
      <c r="B38" s="145"/>
      <c r="C38" s="136" t="s">
        <v>71</v>
      </c>
      <c r="D38" s="115" t="s">
        <v>119</v>
      </c>
      <c r="E38" s="116"/>
      <c r="F38" s="157"/>
      <c r="G38" s="137" t="s">
        <v>115</v>
      </c>
      <c r="H38" s="68">
        <v>224</v>
      </c>
      <c r="I38" s="69" t="s">
        <v>22</v>
      </c>
      <c r="J38" s="68">
        <v>558</v>
      </c>
      <c r="K38" s="59">
        <v>250000</v>
      </c>
      <c r="L38" s="59"/>
      <c r="M38" s="59"/>
      <c r="N38" s="59"/>
      <c r="O38" s="59">
        <f>K38</f>
        <v>250000</v>
      </c>
      <c r="P38" s="59"/>
      <c r="Q38" s="63"/>
      <c r="R38" s="59"/>
    </row>
    <row r="39" spans="1:19" s="6" customFormat="1" ht="132" customHeight="1" x14ac:dyDescent="0.35">
      <c r="A39" s="85" t="s">
        <v>129</v>
      </c>
      <c r="B39" s="145"/>
      <c r="C39" s="136" t="s">
        <v>23</v>
      </c>
      <c r="D39" s="115" t="s">
        <v>156</v>
      </c>
      <c r="E39" s="65"/>
      <c r="F39" s="102"/>
      <c r="G39" s="73" t="s">
        <v>151</v>
      </c>
      <c r="H39" s="68">
        <v>690</v>
      </c>
      <c r="I39" s="69" t="s">
        <v>22</v>
      </c>
      <c r="J39" s="68">
        <v>608</v>
      </c>
      <c r="K39" s="59">
        <v>400000</v>
      </c>
      <c r="L39" s="59"/>
      <c r="M39" s="59"/>
      <c r="N39" s="59"/>
      <c r="O39" s="59">
        <f>K39</f>
        <v>400000</v>
      </c>
      <c r="P39" s="59"/>
      <c r="Q39" s="63"/>
      <c r="R39" s="59"/>
    </row>
    <row r="40" spans="1:19" s="6" customFormat="1" ht="132" customHeight="1" x14ac:dyDescent="0.35">
      <c r="A40" s="85" t="s">
        <v>130</v>
      </c>
      <c r="B40" s="145"/>
      <c r="C40" s="136" t="s">
        <v>23</v>
      </c>
      <c r="D40" s="115" t="s">
        <v>157</v>
      </c>
      <c r="E40" s="116"/>
      <c r="F40" s="157"/>
      <c r="G40" s="137" t="s">
        <v>158</v>
      </c>
      <c r="H40" s="68">
        <v>5952</v>
      </c>
      <c r="I40" s="69" t="s">
        <v>22</v>
      </c>
      <c r="J40" s="68">
        <v>73925</v>
      </c>
      <c r="K40" s="59">
        <v>3000000</v>
      </c>
      <c r="L40" s="59"/>
      <c r="M40" s="59"/>
      <c r="N40" s="59"/>
      <c r="O40" s="59">
        <f>K40</f>
        <v>3000000</v>
      </c>
      <c r="P40" s="59"/>
      <c r="Q40" s="63"/>
      <c r="R40" s="59"/>
    </row>
    <row r="41" spans="1:19" s="6" customFormat="1" ht="132" customHeight="1" x14ac:dyDescent="0.35">
      <c r="A41" s="85" t="s">
        <v>144</v>
      </c>
      <c r="B41" s="145"/>
      <c r="C41" s="136" t="s">
        <v>23</v>
      </c>
      <c r="D41" s="115" t="s">
        <v>159</v>
      </c>
      <c r="E41" s="65"/>
      <c r="F41" s="102"/>
      <c r="G41" s="73" t="s">
        <v>152</v>
      </c>
      <c r="H41" s="68">
        <v>1565</v>
      </c>
      <c r="I41" s="69" t="s">
        <v>22</v>
      </c>
      <c r="J41" s="68">
        <v>73925</v>
      </c>
      <c r="K41" s="59">
        <v>800000</v>
      </c>
      <c r="L41" s="59"/>
      <c r="M41" s="59"/>
      <c r="N41" s="59"/>
      <c r="O41" s="59">
        <f>K41</f>
        <v>800000</v>
      </c>
      <c r="P41" s="59"/>
      <c r="Q41" s="63"/>
      <c r="R41" s="59"/>
    </row>
    <row r="42" spans="1:19" s="6" customFormat="1" ht="132" customHeight="1" x14ac:dyDescent="0.35">
      <c r="A42" s="85" t="s">
        <v>145</v>
      </c>
      <c r="B42" s="145"/>
      <c r="C42" s="64" t="s">
        <v>23</v>
      </c>
      <c r="D42" s="75" t="s">
        <v>156</v>
      </c>
      <c r="E42" s="65"/>
      <c r="F42" s="102"/>
      <c r="G42" s="73" t="s">
        <v>153</v>
      </c>
      <c r="H42" s="68">
        <v>600</v>
      </c>
      <c r="I42" s="69" t="s">
        <v>22</v>
      </c>
      <c r="J42" s="68">
        <v>73925</v>
      </c>
      <c r="K42" s="59">
        <v>450000</v>
      </c>
      <c r="L42" s="59"/>
      <c r="M42" s="59"/>
      <c r="N42" s="59"/>
      <c r="O42" s="59">
        <f t="shared" si="2"/>
        <v>450000</v>
      </c>
      <c r="P42" s="59"/>
      <c r="Q42" s="63"/>
      <c r="R42" s="59"/>
      <c r="S42" s="15"/>
    </row>
    <row r="43" spans="1:19" s="6" customFormat="1" ht="132" customHeight="1" x14ac:dyDescent="0.35">
      <c r="A43" s="85" t="s">
        <v>146</v>
      </c>
      <c r="B43" s="145"/>
      <c r="C43" s="64" t="s">
        <v>20</v>
      </c>
      <c r="D43" s="75" t="s">
        <v>160</v>
      </c>
      <c r="E43" s="65"/>
      <c r="F43" s="102"/>
      <c r="G43" s="73" t="s">
        <v>154</v>
      </c>
      <c r="H43" s="68">
        <v>1316</v>
      </c>
      <c r="I43" s="69" t="s">
        <v>22</v>
      </c>
      <c r="J43" s="68">
        <v>1150</v>
      </c>
      <c r="K43" s="59">
        <v>700000</v>
      </c>
      <c r="L43" s="59"/>
      <c r="M43" s="59"/>
      <c r="N43" s="59"/>
      <c r="O43" s="59">
        <f t="shared" si="2"/>
        <v>700000</v>
      </c>
      <c r="P43" s="59"/>
      <c r="Q43" s="63"/>
      <c r="R43" s="59"/>
      <c r="S43" s="15"/>
    </row>
    <row r="44" spans="1:19" s="6" customFormat="1" ht="125.1" customHeight="1" x14ac:dyDescent="0.35">
      <c r="A44" s="85" t="s">
        <v>147</v>
      </c>
      <c r="B44" s="145"/>
      <c r="C44" s="66" t="s">
        <v>20</v>
      </c>
      <c r="D44" s="75" t="s">
        <v>156</v>
      </c>
      <c r="E44" s="65"/>
      <c r="F44" s="102"/>
      <c r="G44" s="73" t="s">
        <v>155</v>
      </c>
      <c r="H44" s="68">
        <v>812.53</v>
      </c>
      <c r="I44" s="69" t="s">
        <v>22</v>
      </c>
      <c r="J44" s="68">
        <v>500</v>
      </c>
      <c r="K44" s="59">
        <v>1000000</v>
      </c>
      <c r="L44" s="59"/>
      <c r="M44" s="59"/>
      <c r="N44" s="59"/>
      <c r="O44" s="59">
        <f t="shared" si="2"/>
        <v>1000000</v>
      </c>
      <c r="P44" s="59"/>
      <c r="Q44" s="63"/>
      <c r="R44" s="59"/>
      <c r="S44" s="15"/>
    </row>
    <row r="45" spans="1:19" s="6" customFormat="1" ht="132" customHeight="1" x14ac:dyDescent="0.35">
      <c r="A45" s="85" t="s">
        <v>149</v>
      </c>
      <c r="B45" s="145"/>
      <c r="C45" s="64" t="s">
        <v>23</v>
      </c>
      <c r="D45" s="75" t="s">
        <v>156</v>
      </c>
      <c r="E45" s="65"/>
      <c r="F45" s="102"/>
      <c r="G45" s="73" t="s">
        <v>148</v>
      </c>
      <c r="H45" s="68">
        <v>3</v>
      </c>
      <c r="I45" s="69" t="s">
        <v>74</v>
      </c>
      <c r="J45" s="68">
        <v>18</v>
      </c>
      <c r="K45" s="59">
        <v>1073527.2</v>
      </c>
      <c r="L45" s="59"/>
      <c r="M45" s="59"/>
      <c r="N45" s="59"/>
      <c r="O45" s="59">
        <f>K45</f>
        <v>1073527.2</v>
      </c>
      <c r="P45" s="59"/>
      <c r="Q45" s="63"/>
      <c r="R45" s="59"/>
      <c r="S45" s="15"/>
    </row>
    <row r="46" spans="1:19" s="6" customFormat="1" ht="135" customHeight="1" x14ac:dyDescent="0.35">
      <c r="A46" s="85" t="s">
        <v>150</v>
      </c>
      <c r="B46" s="145"/>
      <c r="C46" s="64" t="s">
        <v>23</v>
      </c>
      <c r="D46" s="65" t="s">
        <v>156</v>
      </c>
      <c r="E46" s="65"/>
      <c r="F46" s="102"/>
      <c r="G46" s="73" t="s">
        <v>161</v>
      </c>
      <c r="H46" s="68">
        <v>18</v>
      </c>
      <c r="I46" s="69" t="s">
        <v>162</v>
      </c>
      <c r="J46" s="68">
        <v>18</v>
      </c>
      <c r="K46" s="59">
        <v>715684.8</v>
      </c>
      <c r="L46" s="59"/>
      <c r="M46" s="59"/>
      <c r="N46" s="59"/>
      <c r="O46" s="59">
        <f>K46</f>
        <v>715684.8</v>
      </c>
      <c r="P46" s="59"/>
      <c r="Q46" s="63"/>
      <c r="R46" s="59"/>
      <c r="S46" s="15"/>
    </row>
    <row r="47" spans="1:19" s="6" customFormat="1" ht="125.1" customHeight="1" x14ac:dyDescent="0.35">
      <c r="A47" s="85"/>
      <c r="B47" s="145"/>
      <c r="C47" s="64" t="s">
        <v>23</v>
      </c>
      <c r="D47" s="75" t="s">
        <v>53</v>
      </c>
      <c r="E47" s="65"/>
      <c r="F47" s="102"/>
      <c r="G47" s="73" t="s">
        <v>175</v>
      </c>
      <c r="H47" s="68">
        <v>120</v>
      </c>
      <c r="I47" s="69" t="s">
        <v>22</v>
      </c>
      <c r="J47" s="68">
        <v>250</v>
      </c>
      <c r="K47" s="59">
        <v>305028</v>
      </c>
      <c r="L47" s="59"/>
      <c r="M47" s="59"/>
      <c r="N47" s="59"/>
      <c r="O47" s="59">
        <f>K47</f>
        <v>305028</v>
      </c>
      <c r="P47" s="59"/>
      <c r="Q47" s="63"/>
      <c r="R47" s="59"/>
      <c r="S47" s="15"/>
    </row>
    <row r="48" spans="1:19" s="6" customFormat="1" ht="132" customHeight="1" x14ac:dyDescent="0.35">
      <c r="A48" s="85"/>
      <c r="B48" s="145"/>
      <c r="C48" s="64"/>
      <c r="D48" s="65"/>
      <c r="E48" s="65"/>
      <c r="F48" s="102"/>
      <c r="G48" s="73"/>
      <c r="H48" s="68"/>
      <c r="I48" s="69"/>
      <c r="J48" s="68"/>
      <c r="K48" s="59"/>
      <c r="L48" s="59"/>
      <c r="M48" s="59"/>
      <c r="N48" s="59"/>
      <c r="O48" s="59"/>
      <c r="P48" s="59"/>
      <c r="Q48" s="63"/>
      <c r="R48" s="59"/>
      <c r="S48" s="15"/>
    </row>
    <row r="49" spans="1:19" s="6" customFormat="1" ht="125.1" customHeight="1" x14ac:dyDescent="0.35">
      <c r="A49" s="85"/>
      <c r="B49" s="145"/>
      <c r="C49" s="64"/>
      <c r="D49" s="65"/>
      <c r="E49" s="65"/>
      <c r="F49" s="102"/>
      <c r="G49" s="73"/>
      <c r="H49" s="68"/>
      <c r="I49" s="69"/>
      <c r="J49" s="68"/>
      <c r="K49" s="59"/>
      <c r="L49" s="59"/>
      <c r="M49" s="59"/>
      <c r="N49" s="59"/>
      <c r="O49" s="59"/>
      <c r="P49" s="59"/>
      <c r="Q49" s="63"/>
      <c r="R49" s="59"/>
      <c r="S49" s="15"/>
    </row>
    <row r="50" spans="1:19" s="6" customFormat="1" ht="174.95" customHeight="1" x14ac:dyDescent="0.35">
      <c r="A50" s="85"/>
      <c r="B50" s="145"/>
      <c r="C50" s="66"/>
      <c r="D50" s="75"/>
      <c r="E50" s="65"/>
      <c r="F50" s="102"/>
      <c r="G50" s="133"/>
      <c r="H50" s="134"/>
      <c r="I50" s="111"/>
      <c r="J50" s="68"/>
      <c r="K50" s="59"/>
      <c r="L50" s="59"/>
      <c r="M50" s="59"/>
      <c r="N50" s="59"/>
      <c r="O50" s="59"/>
      <c r="P50" s="59"/>
      <c r="Q50" s="63"/>
      <c r="R50" s="59"/>
      <c r="S50" s="15"/>
    </row>
    <row r="51" spans="1:19" s="6" customFormat="1" ht="132" customHeight="1" x14ac:dyDescent="0.35">
      <c r="A51" s="85"/>
      <c r="B51" s="145"/>
      <c r="C51" s="64"/>
      <c r="D51" s="65"/>
      <c r="E51" s="127"/>
      <c r="F51" s="127"/>
      <c r="G51" s="66"/>
      <c r="H51" s="128"/>
      <c r="I51" s="111"/>
      <c r="J51" s="110"/>
      <c r="K51" s="119"/>
      <c r="L51" s="129"/>
      <c r="M51" s="130"/>
      <c r="N51" s="59"/>
      <c r="O51" s="59"/>
      <c r="P51" s="59"/>
      <c r="Q51" s="154"/>
      <c r="R51" s="59"/>
      <c r="S51" s="15"/>
    </row>
    <row r="52" spans="1:19" s="6" customFormat="1" ht="132" customHeight="1" x14ac:dyDescent="0.35">
      <c r="A52" s="85"/>
      <c r="B52" s="145"/>
      <c r="C52" s="64"/>
      <c r="D52" s="65"/>
      <c r="E52" s="127"/>
      <c r="F52" s="127"/>
      <c r="G52" s="66"/>
      <c r="H52" s="131"/>
      <c r="I52" s="67"/>
      <c r="J52" s="110"/>
      <c r="K52" s="119"/>
      <c r="L52" s="132"/>
      <c r="M52" s="130"/>
      <c r="N52" s="59"/>
      <c r="O52" s="59"/>
      <c r="P52" s="59"/>
      <c r="Q52" s="153"/>
      <c r="R52" s="59"/>
      <c r="S52" s="15"/>
    </row>
    <row r="53" spans="1:19" s="6" customFormat="1" ht="132" customHeight="1" x14ac:dyDescent="0.35">
      <c r="A53" s="85"/>
      <c r="B53" s="145"/>
      <c r="C53" s="66"/>
      <c r="D53" s="76"/>
      <c r="E53" s="70"/>
      <c r="F53" s="112"/>
      <c r="G53" s="71"/>
      <c r="H53" s="77"/>
      <c r="I53" s="72"/>
      <c r="J53" s="77"/>
      <c r="K53" s="78"/>
      <c r="L53" s="78"/>
      <c r="M53" s="59"/>
      <c r="N53" s="59"/>
      <c r="O53" s="59"/>
      <c r="P53" s="59"/>
      <c r="Q53" s="63"/>
      <c r="R53" s="59"/>
      <c r="S53" s="15"/>
    </row>
    <row r="54" spans="1:19" s="6" customFormat="1" ht="132" customHeight="1" x14ac:dyDescent="0.35">
      <c r="A54" s="85"/>
      <c r="B54" s="145"/>
      <c r="C54" s="66"/>
      <c r="D54" s="75"/>
      <c r="E54" s="65"/>
      <c r="F54" s="102"/>
      <c r="G54" s="73"/>
      <c r="H54" s="68"/>
      <c r="I54" s="69"/>
      <c r="J54" s="68"/>
      <c r="K54" s="59"/>
      <c r="L54" s="59"/>
      <c r="M54" s="59"/>
      <c r="N54" s="59"/>
      <c r="O54" s="59"/>
      <c r="P54" s="59"/>
      <c r="Q54" s="63"/>
      <c r="R54" s="59"/>
      <c r="S54" s="15"/>
    </row>
    <row r="55" spans="1:19" s="6" customFormat="1" ht="125.1" customHeight="1" x14ac:dyDescent="0.35">
      <c r="A55" s="85"/>
      <c r="B55" s="145"/>
      <c r="C55" s="64"/>
      <c r="D55" s="65"/>
      <c r="E55" s="65"/>
      <c r="F55" s="102"/>
      <c r="G55" s="73"/>
      <c r="H55" s="126"/>
      <c r="I55" s="69"/>
      <c r="J55" s="68"/>
      <c r="K55" s="59"/>
      <c r="L55" s="59"/>
      <c r="M55" s="59"/>
      <c r="N55" s="59"/>
      <c r="O55" s="59"/>
      <c r="P55" s="59"/>
      <c r="Q55" s="63"/>
      <c r="R55" s="59"/>
      <c r="S55" s="15"/>
    </row>
    <row r="56" spans="1:19" s="6" customFormat="1" ht="132" customHeight="1" x14ac:dyDescent="0.35">
      <c r="A56" s="85"/>
      <c r="B56" s="145"/>
      <c r="C56" s="64"/>
      <c r="D56" s="123"/>
      <c r="E56" s="65"/>
      <c r="F56" s="106"/>
      <c r="G56" s="84"/>
      <c r="H56" s="124"/>
      <c r="I56" s="125"/>
      <c r="J56" s="68"/>
      <c r="K56" s="59"/>
      <c r="L56" s="59"/>
      <c r="M56" s="59"/>
      <c r="N56" s="59"/>
      <c r="O56" s="59"/>
      <c r="P56" s="59"/>
      <c r="Q56" s="63"/>
      <c r="R56" s="59"/>
      <c r="S56" s="15"/>
    </row>
    <row r="57" spans="1:19" s="6" customFormat="1" ht="132" customHeight="1" x14ac:dyDescent="0.35">
      <c r="A57" s="85"/>
      <c r="B57" s="145"/>
      <c r="C57" s="64"/>
      <c r="D57" s="75"/>
      <c r="E57" s="102"/>
      <c r="F57" s="102"/>
      <c r="G57" s="73"/>
      <c r="H57" s="110"/>
      <c r="I57" s="67"/>
      <c r="J57" s="110"/>
      <c r="K57" s="59"/>
      <c r="L57" s="59"/>
      <c r="M57" s="59"/>
      <c r="N57" s="59"/>
      <c r="O57" s="59"/>
      <c r="P57" s="59"/>
      <c r="Q57" s="122"/>
      <c r="R57" s="101"/>
      <c r="S57" s="15"/>
    </row>
    <row r="58" spans="1:19" s="6" customFormat="1" ht="132" customHeight="1" x14ac:dyDescent="0.35">
      <c r="A58" s="85"/>
      <c r="B58" s="145"/>
      <c r="C58" s="64"/>
      <c r="D58" s="75"/>
      <c r="E58" s="65"/>
      <c r="F58" s="102"/>
      <c r="G58" s="73"/>
      <c r="H58" s="68"/>
      <c r="I58" s="69"/>
      <c r="J58" s="68"/>
      <c r="K58" s="59"/>
      <c r="L58" s="59"/>
      <c r="M58" s="59"/>
      <c r="N58" s="59"/>
      <c r="O58" s="59"/>
      <c r="P58" s="59"/>
      <c r="Q58" s="63"/>
      <c r="R58" s="101"/>
      <c r="S58" s="15"/>
    </row>
    <row r="59" spans="1:19" s="6" customFormat="1" ht="132" customHeight="1" x14ac:dyDescent="0.35">
      <c r="A59" s="85"/>
      <c r="B59" s="145"/>
      <c r="C59" s="64"/>
      <c r="D59" s="75"/>
      <c r="E59" s="65"/>
      <c r="F59" s="102"/>
      <c r="G59" s="73"/>
      <c r="H59" s="68"/>
      <c r="I59" s="69"/>
      <c r="J59" s="68"/>
      <c r="K59" s="59"/>
      <c r="L59" s="59"/>
      <c r="M59" s="59"/>
      <c r="N59" s="59"/>
      <c r="O59" s="59"/>
      <c r="P59" s="59"/>
      <c r="Q59" s="63"/>
      <c r="R59" s="59"/>
      <c r="S59" s="15"/>
    </row>
    <row r="60" spans="1:19" s="6" customFormat="1" ht="149.25" customHeight="1" x14ac:dyDescent="0.35">
      <c r="A60" s="85"/>
      <c r="B60" s="145"/>
      <c r="C60" s="64"/>
      <c r="D60" s="75"/>
      <c r="E60" s="65"/>
      <c r="F60" s="102"/>
      <c r="G60" s="73"/>
      <c r="H60" s="68"/>
      <c r="I60" s="69"/>
      <c r="J60" s="68"/>
      <c r="K60" s="59"/>
      <c r="L60" s="59"/>
      <c r="M60" s="59"/>
      <c r="N60" s="59"/>
      <c r="O60" s="59"/>
      <c r="P60" s="59"/>
      <c r="Q60" s="63"/>
      <c r="R60" s="59"/>
      <c r="S60" s="15"/>
    </row>
    <row r="61" spans="1:19" s="6" customFormat="1" ht="149.25" customHeight="1" x14ac:dyDescent="0.35">
      <c r="A61" s="85"/>
      <c r="B61" s="145"/>
      <c r="C61" s="64"/>
      <c r="D61" s="75"/>
      <c r="E61" s="65"/>
      <c r="F61" s="102"/>
      <c r="G61" s="73"/>
      <c r="H61" s="68"/>
      <c r="I61" s="69"/>
      <c r="J61" s="68"/>
      <c r="K61" s="59"/>
      <c r="L61" s="59"/>
      <c r="M61" s="59"/>
      <c r="N61" s="59"/>
      <c r="O61" s="59"/>
      <c r="P61" s="59"/>
      <c r="Q61" s="101"/>
      <c r="R61" s="101"/>
      <c r="S61" s="15"/>
    </row>
    <row r="62" spans="1:19" s="6" customFormat="1" ht="132" customHeight="1" x14ac:dyDescent="0.35">
      <c r="A62" s="85"/>
      <c r="B62" s="145"/>
      <c r="C62" s="66"/>
      <c r="D62" s="75"/>
      <c r="E62" s="65"/>
      <c r="F62" s="102"/>
      <c r="G62" s="73"/>
      <c r="H62" s="68"/>
      <c r="I62" s="69"/>
      <c r="J62" s="68"/>
      <c r="K62" s="59"/>
      <c r="L62" s="59"/>
      <c r="M62" s="59"/>
      <c r="N62" s="59"/>
      <c r="O62" s="59"/>
      <c r="P62" s="59"/>
      <c r="Q62" s="63"/>
      <c r="R62" s="63"/>
      <c r="S62" s="15"/>
    </row>
    <row r="63" spans="1:19" s="6" customFormat="1" ht="139.5" customHeight="1" x14ac:dyDescent="0.35">
      <c r="A63" s="85"/>
      <c r="B63" s="145"/>
      <c r="C63" s="64"/>
      <c r="D63" s="92"/>
      <c r="E63" s="86"/>
      <c r="F63" s="106"/>
      <c r="G63" s="84"/>
      <c r="H63" s="68"/>
      <c r="I63" s="85"/>
      <c r="J63" s="68"/>
      <c r="K63" s="59"/>
      <c r="L63" s="59"/>
      <c r="M63" s="59"/>
      <c r="N63" s="59"/>
      <c r="O63" s="59"/>
      <c r="P63" s="59"/>
      <c r="Q63" s="63"/>
      <c r="R63" s="59"/>
      <c r="S63" s="15"/>
    </row>
    <row r="64" spans="1:19" s="6" customFormat="1" ht="125.1" customHeight="1" x14ac:dyDescent="0.35">
      <c r="A64" s="85"/>
      <c r="B64" s="145"/>
      <c r="C64" s="64"/>
      <c r="D64" s="65"/>
      <c r="E64" s="102"/>
      <c r="F64" s="102"/>
      <c r="G64" s="66"/>
      <c r="H64" s="120"/>
      <c r="I64" s="85"/>
      <c r="J64" s="68"/>
      <c r="K64" s="59"/>
      <c r="L64" s="59"/>
      <c r="M64" s="59"/>
      <c r="N64" s="59"/>
      <c r="O64" s="59"/>
      <c r="P64" s="59"/>
      <c r="Q64" s="121"/>
      <c r="R64" s="59"/>
      <c r="S64" s="15"/>
    </row>
    <row r="65" spans="1:19" s="6" customFormat="1" ht="125.1" customHeight="1" x14ac:dyDescent="0.35">
      <c r="A65" s="85"/>
      <c r="B65" s="145"/>
      <c r="C65" s="64"/>
      <c r="D65" s="65"/>
      <c r="E65" s="65"/>
      <c r="F65" s="112"/>
      <c r="G65" s="71"/>
      <c r="H65" s="68"/>
      <c r="I65" s="69"/>
      <c r="J65" s="68"/>
      <c r="K65" s="59"/>
      <c r="L65" s="59"/>
      <c r="M65" s="59"/>
      <c r="N65" s="59"/>
      <c r="O65" s="59"/>
      <c r="P65" s="59"/>
      <c r="Q65" s="121"/>
      <c r="R65" s="59"/>
      <c r="S65" s="15"/>
    </row>
    <row r="66" spans="1:19" s="6" customFormat="1" ht="132" customHeight="1" x14ac:dyDescent="0.35">
      <c r="A66" s="85"/>
      <c r="B66" s="145"/>
      <c r="C66" s="66"/>
      <c r="D66" s="75"/>
      <c r="E66" s="102"/>
      <c r="F66" s="112"/>
      <c r="G66" s="71"/>
      <c r="H66" s="118"/>
      <c r="I66" s="151"/>
      <c r="J66" s="110"/>
      <c r="K66" s="119"/>
      <c r="L66" s="59"/>
      <c r="M66" s="59"/>
      <c r="N66" s="59"/>
      <c r="O66" s="59"/>
      <c r="P66" s="59"/>
      <c r="Q66" s="59"/>
      <c r="R66" s="59"/>
      <c r="S66" s="15"/>
    </row>
    <row r="67" spans="1:19" s="6" customFormat="1" ht="132" customHeight="1" x14ac:dyDescent="0.35">
      <c r="A67" s="85"/>
      <c r="B67" s="146"/>
      <c r="C67" s="103"/>
      <c r="D67" s="76"/>
      <c r="E67" s="112"/>
      <c r="F67" s="112"/>
      <c r="G67" s="103"/>
      <c r="H67" s="103"/>
      <c r="I67" s="150"/>
      <c r="J67" s="150"/>
      <c r="K67" s="113"/>
      <c r="L67" s="103"/>
      <c r="M67" s="103"/>
      <c r="N67" s="78"/>
      <c r="O67" s="78"/>
      <c r="P67" s="78"/>
      <c r="Q67" s="114"/>
      <c r="R67" s="78"/>
      <c r="S67" s="15"/>
    </row>
    <row r="68" spans="1:19" s="6" customFormat="1" ht="132" customHeight="1" x14ac:dyDescent="0.35">
      <c r="A68" s="85"/>
      <c r="B68" s="147"/>
      <c r="C68" s="105"/>
      <c r="D68" s="92"/>
      <c r="E68" s="106"/>
      <c r="F68" s="106"/>
      <c r="G68" s="105"/>
      <c r="H68" s="105"/>
      <c r="I68" s="152"/>
      <c r="J68" s="152"/>
      <c r="K68" s="109"/>
      <c r="L68" s="105"/>
      <c r="M68" s="105"/>
      <c r="N68" s="107"/>
      <c r="O68" s="59"/>
      <c r="P68" s="107"/>
      <c r="Q68" s="149"/>
      <c r="R68" s="107"/>
      <c r="S68" s="15"/>
    </row>
    <row r="69" spans="1:19" s="6" customFormat="1" ht="132" customHeight="1" x14ac:dyDescent="0.45">
      <c r="A69" s="85"/>
      <c r="B69" s="148"/>
      <c r="C69" s="93"/>
      <c r="D69" s="94"/>
      <c r="E69" s="95"/>
      <c r="F69" s="95"/>
      <c r="G69" s="117"/>
      <c r="H69" s="68"/>
      <c r="I69" s="85"/>
      <c r="J69" s="98"/>
      <c r="K69" s="59"/>
      <c r="L69" s="99"/>
      <c r="M69" s="96"/>
      <c r="N69" s="96"/>
      <c r="O69" s="59"/>
      <c r="P69" s="59"/>
      <c r="Q69" s="59"/>
      <c r="R69" s="101"/>
      <c r="S69" s="15"/>
    </row>
    <row r="70" spans="1:19" ht="140.1" customHeight="1" x14ac:dyDescent="0.35">
      <c r="A70" s="85"/>
      <c r="B70" s="100"/>
      <c r="C70" s="97"/>
      <c r="D70" s="97"/>
      <c r="E70" s="57"/>
      <c r="F70" s="57"/>
      <c r="G70" s="117"/>
      <c r="H70" s="68"/>
      <c r="I70" s="85"/>
      <c r="J70" s="98"/>
      <c r="K70" s="59"/>
      <c r="L70" s="100"/>
      <c r="M70" s="57"/>
      <c r="N70" s="57"/>
      <c r="O70" s="59"/>
      <c r="P70" s="59"/>
      <c r="Q70" s="59"/>
      <c r="R70" s="59"/>
    </row>
    <row r="71" spans="1:19" ht="132" customHeight="1" x14ac:dyDescent="0.35">
      <c r="A71" s="85"/>
      <c r="B71" s="100"/>
      <c r="C71" s="97"/>
      <c r="D71" s="97"/>
      <c r="E71" s="57"/>
      <c r="F71" s="57"/>
      <c r="G71" s="117"/>
      <c r="H71" s="68"/>
      <c r="I71" s="85"/>
      <c r="J71" s="98"/>
      <c r="K71" s="59"/>
      <c r="L71" s="100"/>
      <c r="M71" s="57"/>
      <c r="N71" s="57"/>
      <c r="O71" s="59"/>
      <c r="P71" s="59"/>
      <c r="Q71" s="59"/>
      <c r="R71" s="59"/>
    </row>
  </sheetData>
  <autoFilter ref="A3:Q69" xr:uid="{00000000-0009-0000-0000-000000000000}"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1">
    <mergeCell ref="F3:F5"/>
    <mergeCell ref="A1:Q1"/>
    <mergeCell ref="A2:N2"/>
    <mergeCell ref="P2:Q2"/>
    <mergeCell ref="G3:G5"/>
    <mergeCell ref="H3:J3"/>
    <mergeCell ref="K3:Q3"/>
    <mergeCell ref="A3:A5"/>
    <mergeCell ref="B3:B5"/>
    <mergeCell ref="C3:C5"/>
    <mergeCell ref="D3:D5"/>
    <mergeCell ref="E3:E5"/>
    <mergeCell ref="L4:L5"/>
    <mergeCell ref="K4:K5"/>
    <mergeCell ref="J4:J5"/>
    <mergeCell ref="I4:I5"/>
    <mergeCell ref="H4:H5"/>
    <mergeCell ref="M4:N4"/>
    <mergeCell ref="O4:P4"/>
    <mergeCell ref="Q4:Q5"/>
    <mergeCell ref="R2:R5"/>
  </mergeCells>
  <phoneticPr fontId="20" type="noConversion"/>
  <printOptions horizontalCentered="1" gridLines="1"/>
  <pageMargins left="0.31496062992125984" right="3.937007874015748E-2" top="0.39370078740157483" bottom="0.51181102362204722" header="0.35433070866141736" footer="0.39370078740157483"/>
  <pageSetup paperSize="14" scale="34" fitToHeight="0" orientation="landscape" r:id="rId1"/>
  <headerFooter alignWithMargins="0">
    <oddHeader xml:space="preserve">&amp;C&amp;"Arial,Negrita"&amp;12
</oddHeader>
  </headerFooter>
  <rowBreaks count="7" manualBreakCount="7">
    <brk id="15" max="17" man="1"/>
    <brk id="24" max="17" man="1"/>
    <brk id="32" max="17" man="1"/>
    <brk id="41" max="17" man="1"/>
    <brk id="47" max="17" man="1"/>
    <brk id="53" max="18" man="1"/>
    <brk id="61" max="18" man="1"/>
  </rowBreaks>
  <colBreaks count="1" manualBreakCount="1">
    <brk id="18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1430-B4A4-4A7C-96DA-95BDF0E04DCF}">
  <sheetPr codeName="Hoja2"/>
  <dimension ref="A1:S13"/>
  <sheetViews>
    <sheetView view="pageBreakPreview" zoomScale="50" zoomScaleNormal="70" zoomScaleSheetLayoutView="50" workbookViewId="0">
      <pane ySplit="1" topLeftCell="A2" activePane="bottomLeft" state="frozen"/>
      <selection pane="bottomLeft" activeCell="P1" sqref="P1:Q1"/>
    </sheetView>
  </sheetViews>
  <sheetFormatPr baseColWidth="10" defaultColWidth="11.42578125" defaultRowHeight="12.75" x14ac:dyDescent="0.2"/>
  <cols>
    <col min="1" max="1" width="7.5703125" style="1" customWidth="1"/>
    <col min="2" max="2" width="30.7109375" hidden="1" customWidth="1"/>
    <col min="3" max="4" width="27.42578125" customWidth="1"/>
    <col min="5" max="6" width="24.7109375" hidden="1" customWidth="1"/>
    <col min="7" max="7" width="61.85546875" customWidth="1"/>
    <col min="8" max="8" width="18.5703125" customWidth="1"/>
    <col min="9" max="9" width="24.42578125" customWidth="1"/>
    <col min="10" max="10" width="28" customWidth="1"/>
    <col min="11" max="11" width="38.5703125" customWidth="1"/>
    <col min="12" max="12" width="30.7109375" customWidth="1"/>
    <col min="13" max="13" width="36" customWidth="1"/>
    <col min="14" max="14" width="37.42578125" customWidth="1"/>
    <col min="15" max="15" width="30" customWidth="1"/>
    <col min="16" max="16" width="24.85546875" customWidth="1"/>
    <col min="17" max="18" width="29.42578125" customWidth="1"/>
    <col min="19" max="19" width="37.42578125" customWidth="1"/>
    <col min="20" max="20" width="33.140625" customWidth="1"/>
    <col min="21" max="21" width="34.7109375" customWidth="1"/>
    <col min="22" max="22" width="11.42578125" customWidth="1"/>
    <col min="23" max="23" width="32.42578125" customWidth="1"/>
    <col min="24" max="24" width="11.42578125" customWidth="1"/>
    <col min="25" max="25" width="32.7109375" customWidth="1"/>
  </cols>
  <sheetData>
    <row r="1" spans="1:19" ht="28.5" thickBot="1" x14ac:dyDescent="0.45">
      <c r="A1" s="199" t="s">
        <v>174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18" t="s">
        <v>0</v>
      </c>
      <c r="P1" s="202">
        <f>SUM(M5:M13)</f>
        <v>12302809</v>
      </c>
      <c r="Q1" s="203"/>
      <c r="R1" s="204" t="s">
        <v>1</v>
      </c>
    </row>
    <row r="2" spans="1:19" ht="26.25" thickBot="1" x14ac:dyDescent="0.4">
      <c r="A2" s="207" t="s">
        <v>2</v>
      </c>
      <c r="B2" s="195"/>
      <c r="C2" s="195" t="s">
        <v>4</v>
      </c>
      <c r="D2" s="195" t="s">
        <v>64</v>
      </c>
      <c r="E2" s="195" t="s">
        <v>5</v>
      </c>
      <c r="F2" s="195"/>
      <c r="G2" s="195" t="s">
        <v>47</v>
      </c>
      <c r="H2" s="210" t="s">
        <v>8</v>
      </c>
      <c r="I2" s="210"/>
      <c r="J2" s="210"/>
      <c r="K2" s="211" t="s">
        <v>9</v>
      </c>
      <c r="L2" s="212"/>
      <c r="M2" s="212"/>
      <c r="N2" s="212"/>
      <c r="O2" s="212"/>
      <c r="P2" s="212"/>
      <c r="Q2" s="212"/>
      <c r="R2" s="205"/>
      <c r="S2" s="60">
        <v>12302809</v>
      </c>
    </row>
    <row r="3" spans="1:19" ht="24" thickBot="1" x14ac:dyDescent="0.25">
      <c r="A3" s="208"/>
      <c r="B3" s="196"/>
      <c r="C3" s="196"/>
      <c r="D3" s="196"/>
      <c r="E3" s="196"/>
      <c r="F3" s="196"/>
      <c r="G3" s="196"/>
      <c r="H3" s="191" t="s">
        <v>10</v>
      </c>
      <c r="I3" s="191" t="s">
        <v>11</v>
      </c>
      <c r="J3" s="191" t="s">
        <v>12</v>
      </c>
      <c r="K3" s="213" t="s">
        <v>13</v>
      </c>
      <c r="L3" s="191" t="s">
        <v>14</v>
      </c>
      <c r="M3" s="192" t="s">
        <v>15</v>
      </c>
      <c r="N3" s="193"/>
      <c r="O3" s="194" t="s">
        <v>16</v>
      </c>
      <c r="P3" s="194"/>
      <c r="Q3" s="198" t="s">
        <v>48</v>
      </c>
      <c r="R3" s="205"/>
    </row>
    <row r="4" spans="1:19" ht="47.25" thickBot="1" x14ac:dyDescent="0.4">
      <c r="A4" s="209"/>
      <c r="B4" s="197"/>
      <c r="C4" s="197"/>
      <c r="D4" s="197"/>
      <c r="E4" s="197"/>
      <c r="F4" s="197"/>
      <c r="G4" s="197"/>
      <c r="H4" s="191"/>
      <c r="I4" s="191"/>
      <c r="J4" s="191"/>
      <c r="K4" s="213"/>
      <c r="L4" s="191"/>
      <c r="M4" s="62" t="s">
        <v>17</v>
      </c>
      <c r="N4" s="3" t="s">
        <v>16</v>
      </c>
      <c r="O4" s="34" t="s">
        <v>18</v>
      </c>
      <c r="P4" s="33" t="s">
        <v>19</v>
      </c>
      <c r="Q4" s="198"/>
      <c r="R4" s="206"/>
      <c r="S4" s="61">
        <f>P1-S2</f>
        <v>0</v>
      </c>
    </row>
    <row r="5" spans="1:19" ht="99" x14ac:dyDescent="0.45">
      <c r="A5" s="37" t="s">
        <v>24</v>
      </c>
      <c r="B5" s="38"/>
      <c r="C5" s="39" t="s">
        <v>20</v>
      </c>
      <c r="D5" s="87" t="s">
        <v>65</v>
      </c>
      <c r="E5" s="40"/>
      <c r="F5" s="35"/>
      <c r="G5" s="36" t="s">
        <v>170</v>
      </c>
      <c r="H5" s="41">
        <v>1037</v>
      </c>
      <c r="I5" s="42" t="s">
        <v>22</v>
      </c>
      <c r="J5" s="41">
        <v>500</v>
      </c>
      <c r="K5" s="43"/>
      <c r="L5" s="43"/>
      <c r="M5" s="43">
        <v>1400000</v>
      </c>
      <c r="N5" s="43"/>
      <c r="O5" s="45"/>
      <c r="P5" s="44"/>
      <c r="Q5" s="46"/>
      <c r="R5" s="219"/>
    </row>
    <row r="6" spans="1:19" ht="123.75" x14ac:dyDescent="0.45">
      <c r="A6" s="37" t="s">
        <v>25</v>
      </c>
      <c r="B6" s="38"/>
      <c r="C6" s="48" t="s">
        <v>164</v>
      </c>
      <c r="D6" s="88" t="s">
        <v>65</v>
      </c>
      <c r="E6" s="40"/>
      <c r="F6" s="35"/>
      <c r="G6" s="49" t="s">
        <v>165</v>
      </c>
      <c r="H6" s="41">
        <v>882</v>
      </c>
      <c r="I6" s="42" t="s">
        <v>22</v>
      </c>
      <c r="J6" s="41">
        <v>1366</v>
      </c>
      <c r="K6" s="43"/>
      <c r="L6" s="43"/>
      <c r="M6" s="43">
        <v>800000</v>
      </c>
      <c r="N6" s="43"/>
      <c r="O6" s="45"/>
      <c r="P6" s="44"/>
      <c r="Q6" s="46"/>
      <c r="R6" s="47"/>
    </row>
    <row r="7" spans="1:19" ht="123.75" x14ac:dyDescent="0.45">
      <c r="A7" s="37" t="s">
        <v>26</v>
      </c>
      <c r="B7" s="38"/>
      <c r="C7" s="48" t="s">
        <v>51</v>
      </c>
      <c r="D7" s="88" t="s">
        <v>66</v>
      </c>
      <c r="E7" s="40" t="s">
        <v>60</v>
      </c>
      <c r="F7" s="35"/>
      <c r="G7" s="49" t="s">
        <v>63</v>
      </c>
      <c r="H7" s="41">
        <v>502.41</v>
      </c>
      <c r="I7" s="42" t="s">
        <v>22</v>
      </c>
      <c r="J7" s="41">
        <v>773</v>
      </c>
      <c r="K7" s="43"/>
      <c r="L7" s="43"/>
      <c r="M7" s="43">
        <v>800000</v>
      </c>
      <c r="N7" s="43"/>
      <c r="O7" s="45"/>
      <c r="P7" s="44"/>
      <c r="Q7" s="46"/>
      <c r="R7" s="47"/>
    </row>
    <row r="8" spans="1:19" ht="123.75" x14ac:dyDescent="0.45">
      <c r="A8" s="37" t="s">
        <v>27</v>
      </c>
      <c r="B8" s="38"/>
      <c r="C8" s="50" t="s">
        <v>166</v>
      </c>
      <c r="D8" s="89" t="s">
        <v>65</v>
      </c>
      <c r="E8" s="40"/>
      <c r="F8" s="35"/>
      <c r="G8" s="49" t="s">
        <v>167</v>
      </c>
      <c r="H8" s="41">
        <v>1080</v>
      </c>
      <c r="I8" s="42" t="s">
        <v>22</v>
      </c>
      <c r="J8" s="41">
        <v>520</v>
      </c>
      <c r="K8" s="43"/>
      <c r="L8" s="43"/>
      <c r="M8" s="43">
        <v>900000</v>
      </c>
      <c r="N8" s="43"/>
      <c r="O8" s="45"/>
      <c r="P8" s="44"/>
      <c r="Q8" s="46"/>
      <c r="R8" s="47"/>
    </row>
    <row r="9" spans="1:19" ht="99" x14ac:dyDescent="0.45">
      <c r="A9" s="37" t="s">
        <v>28</v>
      </c>
      <c r="B9" s="38"/>
      <c r="C9" s="48" t="s">
        <v>23</v>
      </c>
      <c r="D9" s="88" t="s">
        <v>65</v>
      </c>
      <c r="E9" s="40"/>
      <c r="F9" s="35"/>
      <c r="G9" s="49" t="s">
        <v>171</v>
      </c>
      <c r="H9" s="51">
        <v>850</v>
      </c>
      <c r="I9" s="42" t="s">
        <v>21</v>
      </c>
      <c r="J9" s="51">
        <v>73925</v>
      </c>
      <c r="K9" s="43"/>
      <c r="L9" s="43"/>
      <c r="M9" s="43">
        <v>2500000</v>
      </c>
      <c r="N9" s="43"/>
      <c r="O9" s="45"/>
      <c r="P9" s="44"/>
      <c r="Q9" s="46"/>
      <c r="R9" s="47"/>
    </row>
    <row r="10" spans="1:19" ht="99" x14ac:dyDescent="0.45">
      <c r="A10" s="37" t="s">
        <v>29</v>
      </c>
      <c r="B10" s="38"/>
      <c r="C10" s="50" t="s">
        <v>23</v>
      </c>
      <c r="D10" s="89" t="s">
        <v>65</v>
      </c>
      <c r="E10" s="40" t="s">
        <v>61</v>
      </c>
      <c r="F10" s="35"/>
      <c r="G10" s="49" t="s">
        <v>168</v>
      </c>
      <c r="H10" s="41">
        <v>1204.1300000000001</v>
      </c>
      <c r="I10" s="42" t="s">
        <v>22</v>
      </c>
      <c r="J10" s="41">
        <v>550</v>
      </c>
      <c r="K10" s="43"/>
      <c r="L10" s="43"/>
      <c r="M10" s="43">
        <v>2000000</v>
      </c>
      <c r="N10" s="43"/>
      <c r="O10" s="45"/>
      <c r="P10" s="44"/>
      <c r="Q10" s="46"/>
      <c r="R10" s="47"/>
    </row>
    <row r="11" spans="1:19" ht="123.75" x14ac:dyDescent="0.45">
      <c r="A11" s="37" t="s">
        <v>30</v>
      </c>
      <c r="B11" s="38"/>
      <c r="C11" s="50" t="s">
        <v>23</v>
      </c>
      <c r="D11" s="89" t="s">
        <v>65</v>
      </c>
      <c r="E11" s="40"/>
      <c r="F11" s="35"/>
      <c r="G11" s="49" t="s">
        <v>169</v>
      </c>
      <c r="H11" s="41">
        <v>1240</v>
      </c>
      <c r="I11" s="42" t="s">
        <v>22</v>
      </c>
      <c r="J11" s="41">
        <v>300</v>
      </c>
      <c r="K11" s="43"/>
      <c r="L11" s="43"/>
      <c r="M11" s="43">
        <v>1300000</v>
      </c>
      <c r="N11" s="43"/>
      <c r="O11" s="45"/>
      <c r="P11" s="44"/>
      <c r="Q11" s="46"/>
      <c r="R11" s="47"/>
    </row>
    <row r="12" spans="1:19" ht="123.75" x14ac:dyDescent="0.45">
      <c r="A12" s="37" t="s">
        <v>31</v>
      </c>
      <c r="B12" s="38"/>
      <c r="C12" s="50" t="s">
        <v>23</v>
      </c>
      <c r="D12" s="89" t="s">
        <v>65</v>
      </c>
      <c r="E12" s="40"/>
      <c r="F12" s="35"/>
      <c r="G12" s="49" t="s">
        <v>173</v>
      </c>
      <c r="H12" s="41">
        <v>1098</v>
      </c>
      <c r="I12" s="42" t="s">
        <v>22</v>
      </c>
      <c r="J12" s="41">
        <v>250</v>
      </c>
      <c r="K12" s="43"/>
      <c r="L12" s="43"/>
      <c r="M12" s="43">
        <v>1102809</v>
      </c>
      <c r="N12" s="43"/>
      <c r="O12" s="45"/>
      <c r="P12" s="44"/>
      <c r="Q12" s="46"/>
      <c r="R12" s="47"/>
    </row>
    <row r="13" spans="1:19" ht="99" x14ac:dyDescent="0.45">
      <c r="A13" s="37" t="s">
        <v>32</v>
      </c>
      <c r="B13" s="38"/>
      <c r="C13" s="48" t="s">
        <v>23</v>
      </c>
      <c r="D13" s="88" t="s">
        <v>65</v>
      </c>
      <c r="E13" s="40" t="s">
        <v>62</v>
      </c>
      <c r="F13" s="35"/>
      <c r="G13" s="49" t="s">
        <v>172</v>
      </c>
      <c r="H13" s="41">
        <v>1300</v>
      </c>
      <c r="I13" s="42" t="s">
        <v>22</v>
      </c>
      <c r="J13" s="41">
        <v>450</v>
      </c>
      <c r="K13" s="43"/>
      <c r="L13" s="43"/>
      <c r="M13" s="43">
        <v>1500000</v>
      </c>
      <c r="N13" s="43"/>
      <c r="O13" s="45"/>
      <c r="P13" s="44"/>
      <c r="Q13" s="46"/>
      <c r="R13" s="47"/>
    </row>
  </sheetData>
  <mergeCells count="20">
    <mergeCell ref="A1:N1"/>
    <mergeCell ref="P1:Q1"/>
    <mergeCell ref="R1:R4"/>
    <mergeCell ref="A2:A4"/>
    <mergeCell ref="B2:B4"/>
    <mergeCell ref="C2:C4"/>
    <mergeCell ref="E2:E4"/>
    <mergeCell ref="F2:F4"/>
    <mergeCell ref="G2:G4"/>
    <mergeCell ref="H2:J2"/>
    <mergeCell ref="K2:Q2"/>
    <mergeCell ref="H3:H4"/>
    <mergeCell ref="I3:I4"/>
    <mergeCell ref="J3:J4"/>
    <mergeCell ref="K3:K4"/>
    <mergeCell ref="L3:L4"/>
    <mergeCell ref="M3:N3"/>
    <mergeCell ref="O3:P3"/>
    <mergeCell ref="D2:D4"/>
    <mergeCell ref="Q3:Q4"/>
  </mergeCells>
  <phoneticPr fontId="13" type="noConversion"/>
  <printOptions horizontalCentered="1" gridLines="1"/>
  <pageMargins left="0.31496062992125984" right="3.937007874015748E-2" top="0.39370078740157483" bottom="0.51181102362204722" header="0.35433070866141736" footer="0.39370078740157483"/>
  <pageSetup paperSize="5" scale="36" orientation="landscape" r:id="rId1"/>
  <headerFooter alignWithMargins="0">
    <oddHeader xml:space="preserve">&amp;C&amp;"Arial,Negrita"&amp;12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Q6"/>
  <sheetViews>
    <sheetView view="pageBreakPreview" zoomScale="42" zoomScaleNormal="70" zoomScaleSheetLayoutView="42" workbookViewId="0">
      <pane ySplit="1" topLeftCell="A2" activePane="bottomLeft" state="frozen"/>
      <selection pane="bottomLeft" activeCell="G40" sqref="G40"/>
    </sheetView>
  </sheetViews>
  <sheetFormatPr baseColWidth="10" defaultColWidth="11.42578125" defaultRowHeight="12.75" x14ac:dyDescent="0.2"/>
  <cols>
    <col min="1" max="1" width="7.5703125" style="1" customWidth="1"/>
    <col min="2" max="2" width="30.7109375" hidden="1" customWidth="1"/>
    <col min="3" max="3" width="27.42578125" customWidth="1"/>
    <col min="4" max="4" width="24.7109375" customWidth="1"/>
    <col min="5" max="5" width="24.7109375" hidden="1" customWidth="1"/>
    <col min="6" max="6" width="61.85546875" customWidth="1"/>
    <col min="7" max="7" width="18.5703125" customWidth="1"/>
    <col min="8" max="8" width="24.42578125" customWidth="1"/>
    <col min="9" max="9" width="28" customWidth="1"/>
    <col min="10" max="10" width="38.5703125" customWidth="1"/>
    <col min="11" max="11" width="30.7109375" customWidth="1"/>
    <col min="12" max="12" width="30.28515625" customWidth="1"/>
    <col min="13" max="13" width="37.42578125" customWidth="1"/>
    <col min="14" max="14" width="30" customWidth="1"/>
    <col min="15" max="15" width="24.85546875" customWidth="1"/>
    <col min="16" max="17" width="29.42578125" customWidth="1"/>
    <col min="18" max="18" width="37.42578125" customWidth="1"/>
    <col min="19" max="19" width="33.140625" customWidth="1"/>
    <col min="20" max="20" width="34.7109375" customWidth="1"/>
    <col min="21" max="21" width="11.42578125" customWidth="1"/>
    <col min="22" max="22" width="32.42578125" customWidth="1"/>
    <col min="23" max="23" width="11.42578125" customWidth="1"/>
    <col min="24" max="24" width="32.7109375" customWidth="1"/>
  </cols>
  <sheetData>
    <row r="1" spans="1:17" ht="28.5" thickBot="1" x14ac:dyDescent="0.45">
      <c r="A1" s="215" t="s">
        <v>50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1"/>
      <c r="N1" s="18" t="s">
        <v>0</v>
      </c>
      <c r="O1" s="202">
        <f>SUM(J5:J8)</f>
        <v>0</v>
      </c>
      <c r="P1" s="203"/>
      <c r="Q1" s="216" t="s">
        <v>1</v>
      </c>
    </row>
    <row r="2" spans="1:17" ht="23.25" x14ac:dyDescent="0.35">
      <c r="A2" s="207" t="s">
        <v>2</v>
      </c>
      <c r="B2" s="195"/>
      <c r="C2" s="195" t="s">
        <v>4</v>
      </c>
      <c r="D2" s="195" t="s">
        <v>5</v>
      </c>
      <c r="E2" s="195"/>
      <c r="F2" s="195" t="s">
        <v>7</v>
      </c>
      <c r="G2" s="210" t="s">
        <v>8</v>
      </c>
      <c r="H2" s="210"/>
      <c r="I2" s="210"/>
      <c r="J2" s="211" t="s">
        <v>9</v>
      </c>
      <c r="K2" s="212"/>
      <c r="L2" s="212"/>
      <c r="M2" s="212"/>
      <c r="N2" s="212"/>
      <c r="O2" s="212"/>
      <c r="P2" s="212"/>
      <c r="Q2" s="217"/>
    </row>
    <row r="3" spans="1:17" ht="24" thickBot="1" x14ac:dyDescent="0.25">
      <c r="A3" s="208"/>
      <c r="B3" s="196"/>
      <c r="C3" s="196"/>
      <c r="D3" s="196"/>
      <c r="E3" s="196"/>
      <c r="F3" s="196"/>
      <c r="G3" s="191" t="s">
        <v>10</v>
      </c>
      <c r="H3" s="191" t="s">
        <v>11</v>
      </c>
      <c r="I3" s="191" t="s">
        <v>12</v>
      </c>
      <c r="J3" s="213" t="s">
        <v>13</v>
      </c>
      <c r="K3" s="191" t="s">
        <v>14</v>
      </c>
      <c r="L3" s="192" t="s">
        <v>15</v>
      </c>
      <c r="M3" s="193"/>
      <c r="N3" s="194" t="s">
        <v>16</v>
      </c>
      <c r="O3" s="194"/>
      <c r="P3" s="198" t="s">
        <v>48</v>
      </c>
      <c r="Q3" s="217"/>
    </row>
    <row r="4" spans="1:17" ht="46.5" x14ac:dyDescent="0.2">
      <c r="A4" s="208"/>
      <c r="B4" s="196"/>
      <c r="C4" s="196"/>
      <c r="D4" s="196"/>
      <c r="E4" s="196"/>
      <c r="F4" s="196"/>
      <c r="G4" s="195"/>
      <c r="H4" s="195"/>
      <c r="I4" s="195"/>
      <c r="J4" s="218"/>
      <c r="K4" s="195"/>
      <c r="L4" s="24" t="s">
        <v>17</v>
      </c>
      <c r="M4" s="25" t="s">
        <v>16</v>
      </c>
      <c r="N4" s="26" t="s">
        <v>18</v>
      </c>
      <c r="O4" s="27" t="s">
        <v>19</v>
      </c>
      <c r="P4" s="214"/>
      <c r="Q4" s="217"/>
    </row>
    <row r="5" spans="1:17" ht="26.25" x14ac:dyDescent="0.4">
      <c r="A5" s="19" t="s">
        <v>24</v>
      </c>
      <c r="B5" s="19"/>
      <c r="C5" s="20"/>
      <c r="D5" s="21"/>
      <c r="E5" s="21"/>
      <c r="F5" s="23"/>
      <c r="G5" s="31"/>
      <c r="H5" s="31"/>
      <c r="I5" s="22"/>
      <c r="J5" s="28"/>
      <c r="K5" s="28"/>
      <c r="L5" s="29"/>
      <c r="M5" s="29"/>
      <c r="N5" s="29"/>
      <c r="O5" s="30"/>
      <c r="P5" s="30"/>
      <c r="Q5" s="30"/>
    </row>
    <row r="6" spans="1:17" ht="26.25" x14ac:dyDescent="0.4">
      <c r="A6" s="19" t="s">
        <v>25</v>
      </c>
      <c r="B6" s="19"/>
      <c r="C6" s="20"/>
      <c r="D6" s="21"/>
      <c r="E6" s="21"/>
      <c r="F6" s="23"/>
      <c r="G6" s="32"/>
      <c r="H6" s="32"/>
      <c r="I6" s="22"/>
      <c r="J6" s="28"/>
      <c r="K6" s="28"/>
      <c r="L6" s="29"/>
      <c r="M6" s="29"/>
      <c r="N6" s="29"/>
      <c r="O6" s="30"/>
      <c r="P6" s="30"/>
      <c r="Q6" s="30"/>
    </row>
  </sheetData>
  <mergeCells count="19">
    <mergeCell ref="Q1:Q4"/>
    <mergeCell ref="A2:A4"/>
    <mergeCell ref="B2:B4"/>
    <mergeCell ref="C2:C4"/>
    <mergeCell ref="D2:D4"/>
    <mergeCell ref="E2:E4"/>
    <mergeCell ref="F2:F4"/>
    <mergeCell ref="G2:I2"/>
    <mergeCell ref="J2:P2"/>
    <mergeCell ref="G3:G4"/>
    <mergeCell ref="H3:H4"/>
    <mergeCell ref="I3:I4"/>
    <mergeCell ref="J3:J4"/>
    <mergeCell ref="K3:K4"/>
    <mergeCell ref="L3:M3"/>
    <mergeCell ref="N3:O3"/>
    <mergeCell ref="P3:P4"/>
    <mergeCell ref="A1:M1"/>
    <mergeCell ref="O1:P1"/>
  </mergeCells>
  <phoneticPr fontId="13" type="noConversion"/>
  <printOptions horizontalCentered="1" gridLines="1"/>
  <pageMargins left="0.31496062992125984" right="3.937007874015748E-2" top="0.39370078740157483" bottom="0.51181102362204722" header="0.35433070866141736" footer="0.39370078740157483"/>
  <pageSetup scale="30" orientation="landscape" r:id="rId1"/>
  <headerFooter alignWithMargins="0">
    <oddHeader xml:space="preserve">&amp;C&amp;"Arial,Negrita"&amp;12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536A27543C6E41AB63DED781383EE9" ma:contentTypeVersion="10" ma:contentTypeDescription="Create a new document." ma:contentTypeScope="" ma:versionID="955d67fc4dda5f4532eddf18f799818c">
  <xsd:schema xmlns:xsd="http://www.w3.org/2001/XMLSchema" xmlns:xs="http://www.w3.org/2001/XMLSchema" xmlns:p="http://schemas.microsoft.com/office/2006/metadata/properties" xmlns:ns3="504a1535-454e-43b5-8065-f4d00d662bd0" xmlns:ns4="5b619224-59a8-43df-8761-4f32483be27b" targetNamespace="http://schemas.microsoft.com/office/2006/metadata/properties" ma:root="true" ma:fieldsID="464b4b4b5fc865c10929c57a0735c191" ns3:_="" ns4:_="">
    <xsd:import namespace="504a1535-454e-43b5-8065-f4d00d662bd0"/>
    <xsd:import namespace="5b619224-59a8-43df-8761-4f32483be2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a1535-454e-43b5-8065-f4d00d662b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19224-59a8-43df-8761-4f32483be2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7B3D8B-9AE7-411E-AA0A-22B672719E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54AE9C-C192-4501-BC4A-F6DF3A9AB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a1535-454e-43b5-8065-f4d00d662bd0"/>
    <ds:schemaRef ds:uri="5b619224-59a8-43df-8761-4f32483be2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0A8801-2C66-46AF-B078-9A861410A21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PROP 2021 POA (3)</vt:lpstr>
      <vt:lpstr>PROP 2021 POA_FAEISPUM (2)</vt:lpstr>
      <vt:lpstr>PROP 2021 POA_MUN</vt:lpstr>
      <vt:lpstr>'PROP 2021 POA (3)'!Área_de_impresión</vt:lpstr>
      <vt:lpstr>'PROP 2021 POA_FAEISPUM (2)'!Área_de_impresión</vt:lpstr>
      <vt:lpstr>'PROP 2021 POA_MUN'!Área_de_impresión</vt:lpstr>
      <vt:lpstr>'PROP 2021 POA (3)'!Títulos_a_imprimir</vt:lpstr>
    </vt:vector>
  </TitlesOfParts>
  <Manager/>
  <Company>BlueDeep 2010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PACKMAR</dc:creator>
  <cp:keywords/>
  <dc:description/>
  <cp:lastModifiedBy>Fabian</cp:lastModifiedBy>
  <cp:revision/>
  <cp:lastPrinted>2021-12-30T20:42:21Z</cp:lastPrinted>
  <dcterms:created xsi:type="dcterms:W3CDTF">2016-12-14T19:41:49Z</dcterms:created>
  <dcterms:modified xsi:type="dcterms:W3CDTF">2021-12-30T20:47:01Z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0x010100FE536A27543C6E41AB63DED781383EE9</vt:lpwstr>
  </property>
</Properties>
</file>