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supuesto 2021\PbR-2021\1.- Presupuesto de Ingresos\"/>
    </mc:Choice>
  </mc:AlternateContent>
  <bookViews>
    <workbookView xWindow="-120" yWindow="-120" windowWidth="29040" windowHeight="15840"/>
  </bookViews>
  <sheets>
    <sheet name="P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  <c r="F71" i="1"/>
  <c r="F40" i="1"/>
  <c r="H37" i="1"/>
  <c r="I37" i="1"/>
  <c r="J37" i="1"/>
  <c r="K37" i="1"/>
  <c r="L37" i="1"/>
  <c r="M37" i="1"/>
  <c r="N37" i="1"/>
  <c r="O37" i="1"/>
  <c r="P37" i="1"/>
  <c r="Q37" i="1"/>
  <c r="R37" i="1"/>
  <c r="G37" i="1"/>
  <c r="G69" i="1" l="1"/>
  <c r="H69" i="1"/>
  <c r="I69" i="1"/>
  <c r="J69" i="1"/>
  <c r="K69" i="1"/>
  <c r="L69" i="1"/>
  <c r="M69" i="1"/>
  <c r="N69" i="1"/>
  <c r="O69" i="1"/>
  <c r="P69" i="1"/>
  <c r="Q69" i="1"/>
  <c r="R69" i="1"/>
  <c r="F69" i="1" l="1"/>
  <c r="R72" i="1"/>
  <c r="Q72" i="1"/>
  <c r="P72" i="1"/>
  <c r="O72" i="1"/>
  <c r="N72" i="1"/>
  <c r="M72" i="1"/>
  <c r="L72" i="1"/>
  <c r="K72" i="1"/>
  <c r="J72" i="1"/>
  <c r="I72" i="1"/>
  <c r="H72" i="1"/>
  <c r="G72" i="1"/>
  <c r="F64" i="1"/>
  <c r="F49" i="1"/>
  <c r="F48" i="1"/>
  <c r="F47" i="1"/>
  <c r="R45" i="1"/>
  <c r="Q45" i="1"/>
  <c r="P45" i="1"/>
  <c r="O45" i="1"/>
  <c r="N45" i="1"/>
  <c r="M45" i="1"/>
  <c r="L45" i="1"/>
  <c r="K45" i="1"/>
  <c r="J45" i="1"/>
  <c r="I45" i="1"/>
  <c r="H45" i="1"/>
  <c r="G45" i="1"/>
  <c r="F42" i="1"/>
  <c r="F39" i="1"/>
  <c r="R68" i="1"/>
  <c r="Q68" i="1"/>
  <c r="P68" i="1"/>
  <c r="O68" i="1"/>
  <c r="N68" i="1"/>
  <c r="M68" i="1"/>
  <c r="L68" i="1"/>
  <c r="K68" i="1"/>
  <c r="J68" i="1"/>
  <c r="I68" i="1"/>
  <c r="H68" i="1"/>
  <c r="G68" i="1"/>
  <c r="F35" i="1"/>
  <c r="R33" i="1"/>
  <c r="R67" i="1" s="1"/>
  <c r="Q33" i="1"/>
  <c r="Q67" i="1" s="1"/>
  <c r="P33" i="1"/>
  <c r="P67" i="1" s="1"/>
  <c r="O33" i="1"/>
  <c r="O67" i="1" s="1"/>
  <c r="N33" i="1"/>
  <c r="N67" i="1" s="1"/>
  <c r="M33" i="1"/>
  <c r="M67" i="1" s="1"/>
  <c r="L33" i="1"/>
  <c r="L67" i="1" s="1"/>
  <c r="K33" i="1"/>
  <c r="K67" i="1" s="1"/>
  <c r="J33" i="1"/>
  <c r="J67" i="1" s="1"/>
  <c r="I33" i="1"/>
  <c r="I67" i="1" s="1"/>
  <c r="H33" i="1"/>
  <c r="H67" i="1" s="1"/>
  <c r="G33" i="1"/>
  <c r="F31" i="1"/>
  <c r="F30" i="1"/>
  <c r="F29" i="1"/>
  <c r="R27" i="1"/>
  <c r="R66" i="1" s="1"/>
  <c r="Q27" i="1"/>
  <c r="Q66" i="1" s="1"/>
  <c r="P27" i="1"/>
  <c r="P66" i="1" s="1"/>
  <c r="O27" i="1"/>
  <c r="O66" i="1" s="1"/>
  <c r="N27" i="1"/>
  <c r="N66" i="1" s="1"/>
  <c r="M27" i="1"/>
  <c r="M66" i="1" s="1"/>
  <c r="L27" i="1"/>
  <c r="L66" i="1" s="1"/>
  <c r="K27" i="1"/>
  <c r="K66" i="1" s="1"/>
  <c r="J27" i="1"/>
  <c r="J66" i="1" s="1"/>
  <c r="I27" i="1"/>
  <c r="I66" i="1" s="1"/>
  <c r="H27" i="1"/>
  <c r="H66" i="1" s="1"/>
  <c r="G27" i="1"/>
  <c r="G66" i="1" s="1"/>
  <c r="R25" i="1"/>
  <c r="F24" i="1"/>
  <c r="R22" i="1"/>
  <c r="R65" i="1" s="1"/>
  <c r="Q22" i="1"/>
  <c r="Q65" i="1" s="1"/>
  <c r="P22" i="1"/>
  <c r="P65" i="1" s="1"/>
  <c r="O22" i="1"/>
  <c r="O65" i="1" s="1"/>
  <c r="N22" i="1"/>
  <c r="N65" i="1" s="1"/>
  <c r="M22" i="1"/>
  <c r="M65" i="1" s="1"/>
  <c r="L22" i="1"/>
  <c r="L65" i="1" s="1"/>
  <c r="K22" i="1"/>
  <c r="K65" i="1" s="1"/>
  <c r="J22" i="1"/>
  <c r="J65" i="1" s="1"/>
  <c r="I22" i="1"/>
  <c r="I65" i="1" s="1"/>
  <c r="H22" i="1"/>
  <c r="H65" i="1" s="1"/>
  <c r="G22" i="1"/>
  <c r="G65" i="1" s="1"/>
  <c r="F19" i="1"/>
  <c r="F17" i="1" s="1"/>
  <c r="R17" i="1"/>
  <c r="Q17" i="1"/>
  <c r="P17" i="1"/>
  <c r="O17" i="1"/>
  <c r="N17" i="1"/>
  <c r="M17" i="1"/>
  <c r="L17" i="1"/>
  <c r="K17" i="1"/>
  <c r="J17" i="1"/>
  <c r="I17" i="1"/>
  <c r="H17" i="1"/>
  <c r="G17" i="1"/>
  <c r="F14" i="1"/>
  <c r="F13" i="1"/>
  <c r="F12" i="1"/>
  <c r="F11" i="1"/>
  <c r="R9" i="1"/>
  <c r="R63" i="1" s="1"/>
  <c r="Q9" i="1"/>
  <c r="Q63" i="1" s="1"/>
  <c r="P9" i="1"/>
  <c r="P63" i="1" s="1"/>
  <c r="O9" i="1"/>
  <c r="O63" i="1" s="1"/>
  <c r="N9" i="1"/>
  <c r="N63" i="1" s="1"/>
  <c r="M9" i="1"/>
  <c r="M63" i="1" s="1"/>
  <c r="L9" i="1"/>
  <c r="L63" i="1" s="1"/>
  <c r="K9" i="1"/>
  <c r="K63" i="1" s="1"/>
  <c r="J9" i="1"/>
  <c r="J63" i="1" s="1"/>
  <c r="I9" i="1"/>
  <c r="I63" i="1" s="1"/>
  <c r="H9" i="1"/>
  <c r="H63" i="1" s="1"/>
  <c r="G9" i="1"/>
  <c r="G63" i="1" s="1"/>
  <c r="L58" i="1" l="1"/>
  <c r="L70" i="1"/>
  <c r="L73" i="1" s="1"/>
  <c r="R58" i="1"/>
  <c r="R70" i="1"/>
  <c r="R73" i="1" s="1"/>
  <c r="M70" i="1"/>
  <c r="M73" i="1" s="1"/>
  <c r="M58" i="1"/>
  <c r="H58" i="1"/>
  <c r="H70" i="1"/>
  <c r="N58" i="1"/>
  <c r="N70" i="1"/>
  <c r="N73" i="1" s="1"/>
  <c r="G70" i="1"/>
  <c r="G58" i="1"/>
  <c r="I58" i="1"/>
  <c r="I70" i="1"/>
  <c r="I73" i="1" s="1"/>
  <c r="O58" i="1"/>
  <c r="O70" i="1"/>
  <c r="O73" i="1" s="1"/>
  <c r="J70" i="1"/>
  <c r="J73" i="1" s="1"/>
  <c r="J58" i="1"/>
  <c r="P58" i="1"/>
  <c r="P70" i="1"/>
  <c r="P73" i="1" s="1"/>
  <c r="K58" i="1"/>
  <c r="K70" i="1"/>
  <c r="K73" i="1" s="1"/>
  <c r="Q58" i="1"/>
  <c r="Q70" i="1"/>
  <c r="Q73" i="1" s="1"/>
  <c r="G67" i="1"/>
  <c r="F67" i="1" s="1"/>
  <c r="F33" i="1"/>
  <c r="F65" i="1"/>
  <c r="F68" i="1"/>
  <c r="F72" i="1"/>
  <c r="H73" i="1"/>
  <c r="F66" i="1"/>
  <c r="F45" i="1"/>
  <c r="F37" i="1"/>
  <c r="F27" i="1"/>
  <c r="F9" i="1"/>
  <c r="F63" i="1"/>
  <c r="F22" i="1"/>
  <c r="F58" i="1" l="1"/>
  <c r="F70" i="1"/>
  <c r="F73" i="1" s="1"/>
  <c r="G73" i="1"/>
  <c r="F6" i="1" l="1"/>
</calcChain>
</file>

<file path=xl/sharedStrings.xml><?xml version="1.0" encoding="utf-8"?>
<sst xmlns="http://schemas.openxmlformats.org/spreadsheetml/2006/main" count="109" uniqueCount="69">
  <si>
    <t>MUNICIPIO DE LOS REYES MICHOACAN</t>
  </si>
  <si>
    <t>TOTAL DEL PRESUPUESTO:</t>
  </si>
  <si>
    <t>CÓDIGO</t>
  </si>
  <si>
    <t>RUBRO/TIPO/CLASE/CONCEPTO</t>
  </si>
  <si>
    <t xml:space="preserve">ANUAL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</si>
  <si>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</si>
  <si>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</si>
  <si>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</si>
  <si>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</si>
  <si>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</si>
  <si>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</si>
  <si>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</si>
  <si>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</si>
  <si>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</si>
  <si>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</si>
  <si>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</si>
  <si>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</si>
  <si>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EXISTENCIA PERIODO ANTERIOR</t>
  </si>
  <si>
    <t>1</t>
  </si>
  <si>
    <t>IMPUESTO SOBRE INGRESOS</t>
  </si>
  <si>
    <t>2</t>
  </si>
  <si>
    <t>IMPUESTO SOBRE PATRIMONIO</t>
  </si>
  <si>
    <t>IMPUESTO SOBRE LA PRODUCCION,CONSUMO Y TRANSACCIONES</t>
  </si>
  <si>
    <t>ACCESORIOS DE IMPUESTOS</t>
  </si>
  <si>
    <t>CUOTAS Y APORTACIONES DE SEGURIDAD SOCIAL</t>
  </si>
  <si>
    <t>CUOTAS Y APORTACIONES DE SEGURIDAD SOCIAL. (NO APLICA)</t>
  </si>
  <si>
    <t>3</t>
  </si>
  <si>
    <t>CONTRIBUCIONES DE MEJORAS</t>
  </si>
  <si>
    <t>CONTRIB.DE MEJORAS POR OBRAS PUBLICAS</t>
  </si>
  <si>
    <t>4</t>
  </si>
  <si>
    <t>DERECHOS</t>
  </si>
  <si>
    <t>DERECHOS POR EL USO,GOCE,APROV.O EXPLOT.DE BIENES DOMINIO PUB</t>
  </si>
  <si>
    <t>DERECHOS POR PRESTACION DE SERVICIOS</t>
  </si>
  <si>
    <t>OTROS DERECHOS</t>
  </si>
  <si>
    <t>5</t>
  </si>
  <si>
    <t>PRODUCTOS</t>
  </si>
  <si>
    <t>PRODUCTOS DE TIPO CORRIENTE</t>
  </si>
  <si>
    <t>6</t>
  </si>
  <si>
    <t>APROVECHAMIENTOS</t>
  </si>
  <si>
    <t>APROVECHAMIENTOS DE TIPO CORRIENTE</t>
  </si>
  <si>
    <t>7</t>
  </si>
  <si>
    <t>INGRESOS POR VENTAS DE BIENES Y SERVICIOS</t>
  </si>
  <si>
    <t>8</t>
  </si>
  <si>
    <t>PARTICIPACIONES Y APORTACIONES</t>
  </si>
  <si>
    <t>PARTICIPACIONES</t>
  </si>
  <si>
    <t>APORTACIONES</t>
  </si>
  <si>
    <t>CONVENIOS</t>
  </si>
  <si>
    <t>9</t>
  </si>
  <si>
    <t>TRANSFERENCIAS, ASIGNACIONES SUBSIDIOS Y OTRAS AYUDAS</t>
  </si>
  <si>
    <t>0</t>
  </si>
  <si>
    <t>INGRESOS DERIVADOS DE FINANCIAMIENTOS</t>
  </si>
  <si>
    <t>TOTAL DEL PRESUPUESTO</t>
  </si>
  <si>
    <t>RESUMEN POR CONCEPTO</t>
  </si>
  <si>
    <t>RUBRO</t>
  </si>
  <si>
    <t>Impuestos</t>
  </si>
  <si>
    <t>Cuotas y Aportaciones de Seguridad Social.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</si>
  <si>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</si>
  <si>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</si>
  <si>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</si>
  <si>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</si>
  <si>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</si>
  <si>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Participaciones y Aportaciones. </t>
  </si>
  <si>
    <t>Transferencias, Asignaciones, Subsidios y Otras Ayudas</t>
  </si>
  <si>
    <t>Ingresos derivados de Financiamientos.</t>
  </si>
  <si>
    <t>IMPUESTOS</t>
  </si>
  <si>
    <t>EJERCICIO PRESUPUESTAL: 2020</t>
  </si>
  <si>
    <t>APROVECHAMIENTOS PATRIMONIALES</t>
  </si>
  <si>
    <t>IMPUESTOS NO COMPRENDIDOS EN LA LEY DE INGRESOS CAUSADOS EN EJERCICIOS FISCALES ANTERIORES PENDIENTES DE LIQUIDACIÓN O PAGO</t>
  </si>
  <si>
    <t>PRESUPUESTO DE INGRESOS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</si>
</sst>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_-&quot;€&quot;* #,##0.00_-;\-&quot;€&quot;* #,##0.00_-;_-&quot;€&quot;* &quot;-&quot;??_-;_-@_-"/>
  </numFmts>
  <fonts count="15" x14ac:knownFonts="1">
    <font>
      <sz val="10"/>
      <name val="Arial"/>
    </font>
    <font>
      <b/>
      <i/>
      <sz val="18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 applyFont="0" applyFill="0"/>
    <xf numFmtId="0" fontId="5" fillId="0" borderId="0" applyFont="0" applyFill="0"/>
    <xf numFmtId="0" fontId="5" fillId="0" borderId="0"/>
    <xf numFmtId="0" fontId="5" fillId="0" borderId="0" applyFont="0" applyFill="0"/>
  </cellStyleXfs>
  <cellXfs count="1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4" fontId="4" fillId="2" borderId="4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4" fillId="2" borderId="12" xfId="0" applyNumberFormat="1" applyFont="1" applyFill="1" applyBorder="1" applyAlignment="1">
      <alignment horizontal="left" vertical="center" wrapText="1"/>
    </xf>
    <xf numFmtId="44" fontId="4" fillId="2" borderId="12" xfId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justify" vertical="top" wrapText="1"/>
    </xf>
    <xf numFmtId="2" fontId="9" fillId="0" borderId="13" xfId="0" applyNumberFormat="1" applyFont="1" applyFill="1" applyBorder="1" applyAlignment="1">
      <alignment horizontal="justify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10" fillId="0" borderId="13" xfId="0" applyNumberFormat="1" applyFont="1" applyFill="1" applyBorder="1" applyAlignment="1">
      <alignment horizontal="center" vertical="top" wrapText="1"/>
    </xf>
    <xf numFmtId="44" fontId="4" fillId="0" borderId="14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top" wrapText="1"/>
    </xf>
    <xf numFmtId="44" fontId="4" fillId="3" borderId="15" xfId="1" applyFont="1" applyFill="1" applyBorder="1" applyAlignment="1">
      <alignment horizontal="right" vertical="center" wrapText="1"/>
    </xf>
    <xf numFmtId="1" fontId="5" fillId="0" borderId="13" xfId="0" applyNumberFormat="1" applyFont="1" applyFill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center" vertical="top" wrapText="1"/>
    </xf>
    <xf numFmtId="165" fontId="10" fillId="0" borderId="16" xfId="0" applyNumberFormat="1" applyFont="1" applyFill="1" applyBorder="1" applyAlignment="1">
      <alignment horizontal="center" vertical="top" wrapText="1"/>
    </xf>
    <xf numFmtId="44" fontId="4" fillId="0" borderId="17" xfId="1" applyFont="1" applyBorder="1" applyAlignment="1">
      <alignment horizontal="center"/>
    </xf>
    <xf numFmtId="165" fontId="9" fillId="0" borderId="18" xfId="0" applyNumberFormat="1" applyFont="1" applyFill="1" applyBorder="1" applyAlignment="1">
      <alignment horizontal="justify" vertical="top" wrapText="1"/>
    </xf>
    <xf numFmtId="1" fontId="9" fillId="0" borderId="18" xfId="0" applyNumberFormat="1" applyFont="1" applyFill="1" applyBorder="1" applyAlignment="1">
      <alignment horizontal="justify" vertical="top" wrapText="1"/>
    </xf>
    <xf numFmtId="165" fontId="10" fillId="0" borderId="18" xfId="0" applyNumberFormat="1" applyFont="1" applyFill="1" applyBorder="1" applyAlignment="1">
      <alignment horizontal="justify" vertical="top" wrapText="1"/>
    </xf>
    <xf numFmtId="44" fontId="11" fillId="0" borderId="19" xfId="1" applyFont="1" applyBorder="1" applyAlignment="1">
      <alignment horizontal="right"/>
    </xf>
    <xf numFmtId="44" fontId="4" fillId="0" borderId="20" xfId="1" applyFont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165" fontId="8" fillId="2" borderId="21" xfId="0" applyNumberFormat="1" applyFont="1" applyFill="1" applyBorder="1" applyAlignment="1">
      <alignment horizontal="justify" vertical="top" wrapText="1"/>
    </xf>
    <xf numFmtId="165" fontId="2" fillId="0" borderId="13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left" vertical="center" wrapText="1"/>
    </xf>
    <xf numFmtId="165" fontId="10" fillId="0" borderId="16" xfId="0" applyNumberFormat="1" applyFont="1" applyFill="1" applyBorder="1" applyAlignment="1">
      <alignment horizontal="justify" vertical="top" wrapText="1"/>
    </xf>
    <xf numFmtId="1" fontId="11" fillId="0" borderId="17" xfId="0" applyNumberFormat="1" applyFont="1" applyBorder="1" applyAlignment="1">
      <alignment horizontal="right"/>
    </xf>
    <xf numFmtId="165" fontId="2" fillId="0" borderId="18" xfId="0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165" fontId="12" fillId="0" borderId="18" xfId="0" applyNumberFormat="1" applyFont="1" applyFill="1" applyBorder="1" applyAlignment="1">
      <alignment horizontal="left" vertical="center" wrapText="1"/>
    </xf>
    <xf numFmtId="1" fontId="11" fillId="0" borderId="23" xfId="0" applyNumberFormat="1" applyFont="1" applyBorder="1" applyAlignment="1">
      <alignment horizontal="right"/>
    </xf>
    <xf numFmtId="1" fontId="11" fillId="0" borderId="24" xfId="0" applyNumberFormat="1" applyFont="1" applyBorder="1" applyAlignment="1">
      <alignment horizontal="right"/>
    </xf>
    <xf numFmtId="165" fontId="8" fillId="2" borderId="12" xfId="0" applyNumberFormat="1" applyFont="1" applyFill="1" applyBorder="1" applyAlignment="1">
      <alignment horizontal="justify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44" fontId="11" fillId="0" borderId="23" xfId="1" applyFont="1" applyBorder="1" applyAlignment="1">
      <alignment horizontal="right"/>
    </xf>
    <xf numFmtId="44" fontId="11" fillId="0" borderId="24" xfId="1" applyFont="1" applyBorder="1" applyAlignment="1">
      <alignment horizontal="right"/>
    </xf>
    <xf numFmtId="44" fontId="11" fillId="0" borderId="4" xfId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left"/>
    </xf>
    <xf numFmtId="165" fontId="10" fillId="0" borderId="13" xfId="0" applyNumberFormat="1" applyFont="1" applyFill="1" applyBorder="1" applyAlignment="1">
      <alignment horizontal="justify" vertical="top" wrapText="1"/>
    </xf>
    <xf numFmtId="44" fontId="11" fillId="0" borderId="14" xfId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left"/>
    </xf>
    <xf numFmtId="165" fontId="2" fillId="0" borderId="18" xfId="0" applyNumberFormat="1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left"/>
    </xf>
    <xf numFmtId="165" fontId="2" fillId="0" borderId="13" xfId="0" applyNumberFormat="1" applyFont="1" applyFill="1" applyBorder="1" applyAlignment="1">
      <alignment horizontal="left" vertical="justify"/>
    </xf>
    <xf numFmtId="165" fontId="12" fillId="0" borderId="18" xfId="0" applyNumberFormat="1" applyFont="1" applyFill="1" applyBorder="1" applyAlignment="1">
      <alignment horizontal="left"/>
    </xf>
    <xf numFmtId="165" fontId="2" fillId="0" borderId="13" xfId="0" applyNumberFormat="1" applyFont="1" applyFill="1" applyBorder="1" applyAlignment="1"/>
    <xf numFmtId="44" fontId="4" fillId="0" borderId="25" xfId="1" applyFont="1" applyFill="1" applyBorder="1" applyAlignment="1">
      <alignment horizontal="center" vertical="center" wrapText="1"/>
    </xf>
    <xf numFmtId="44" fontId="4" fillId="0" borderId="26" xfId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/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65" fontId="13" fillId="4" borderId="12" xfId="0" applyNumberFormat="1" applyFont="1" applyFill="1" applyBorder="1" applyAlignment="1">
      <alignment horizontal="left" vertical="center" wrapText="1"/>
    </xf>
    <xf numFmtId="165" fontId="3" fillId="2" borderId="12" xfId="0" applyNumberFormat="1" applyFont="1" applyFill="1" applyBorder="1" applyAlignment="1">
      <alignment horizontal="left" vertical="center" wrapText="1"/>
    </xf>
    <xf numFmtId="165" fontId="12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5" fontId="13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/>
    <xf numFmtId="165" fontId="6" fillId="0" borderId="17" xfId="0" applyNumberFormat="1" applyFont="1" applyFill="1" applyBorder="1" applyAlignment="1"/>
    <xf numFmtId="44" fontId="4" fillId="2" borderId="22" xfId="1" applyFont="1" applyFill="1" applyBorder="1" applyAlignment="1">
      <alignment horizontal="center" vertical="center" wrapText="1"/>
    </xf>
    <xf numFmtId="44" fontId="4" fillId="2" borderId="17" xfId="1" applyFont="1" applyFill="1" applyBorder="1" applyAlignment="1">
      <alignment horizontal="right"/>
    </xf>
    <xf numFmtId="44" fontId="11" fillId="2" borderId="17" xfId="1" applyFont="1" applyFill="1" applyBorder="1" applyAlignment="1">
      <alignment horizontal="right"/>
    </xf>
    <xf numFmtId="165" fontId="6" fillId="0" borderId="17" xfId="0" applyNumberFormat="1" applyFont="1" applyFill="1" applyBorder="1" applyAlignment="1">
      <alignment horizontal="left" vertical="center" wrapText="1"/>
    </xf>
    <xf numFmtId="44" fontId="4" fillId="2" borderId="17" xfId="1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vertical="center"/>
    </xf>
    <xf numFmtId="44" fontId="4" fillId="2" borderId="31" xfId="1" applyFont="1" applyFill="1" applyBorder="1" applyAlignment="1">
      <alignment horizontal="center" vertical="center" wrapText="1"/>
    </xf>
    <xf numFmtId="44" fontId="4" fillId="2" borderId="12" xfId="1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5" fontId="14" fillId="0" borderId="16" xfId="0" applyNumberFormat="1" applyFont="1" applyFill="1" applyBorder="1" applyAlignment="1">
      <alignment horizontal="center" vertical="center" wrapText="1"/>
    </xf>
    <xf numFmtId="44" fontId="4" fillId="0" borderId="17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</cellXfs>
  <cellStyles count="11">
    <cellStyle name="Euro" xfId="2"/>
    <cellStyle name="Moneda" xfId="1" builtinId="4"/>
    <cellStyle name="Moneda 2" xfId="3"/>
    <cellStyle name="Moneda 2 2" xfId="4"/>
    <cellStyle name="Moneda 3" xfId="5"/>
    <cellStyle name="Normal" xfId="0" builtinId="0"/>
    <cellStyle name="Normal 2" xfId="6"/>
    <cellStyle name="Normal 3" xfId="7"/>
    <cellStyle name="Normal 3 2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abSelected="1" topLeftCell="G1" zoomScale="80" zoomScaleNormal="80" zoomScaleSheetLayoutView="75" workbookViewId="0">
      <selection activeCell="S43" sqref="S1:S1048576"/>
    </sheetView>
  </sheetViews>
  <sheetFormatPr baseColWidth="10" defaultRowHeight="15" x14ac:dyDescent="0.2"/>
  <cols>
    <col min="1" max="1" width="5.7109375" customWidth="1"/>
    <col min="2" max="4" width="5.140625" customWidth="1"/>
    <col min="5" max="5" width="65.28515625" style="1" customWidth="1"/>
    <col min="6" max="6" width="19.85546875" customWidth="1"/>
    <col min="7" max="7" width="18.42578125" customWidth="1"/>
    <col min="8" max="8" width="19" customWidth="1"/>
    <col min="9" max="9" width="18" customWidth="1"/>
    <col min="10" max="10" width="18.28515625" customWidth="1"/>
    <col min="11" max="11" width="18.7109375" customWidth="1"/>
    <col min="12" max="12" width="18.42578125" customWidth="1"/>
    <col min="13" max="15" width="18.28515625" customWidth="1"/>
    <col min="16" max="16" width="18.42578125" bestFit="1" customWidth="1"/>
    <col min="17" max="17" width="17.7109375" customWidth="1"/>
    <col min="18" max="18" width="19.140625" customWidth="1"/>
    <col min="19" max="19" width="22.28515625" customWidth="1"/>
    <col min="27" max="27" width="9.5703125" customWidth="1"/>
  </cols>
  <sheetData>
    <row r="1" spans="1:18" x14ac:dyDescent="0.2">
      <c r="A1" s="70"/>
      <c r="B1" s="70"/>
      <c r="C1" s="70"/>
      <c r="D1" s="70"/>
      <c r="E1" s="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3" spans="1:18" ht="23.25" x14ac:dyDescent="0.35">
      <c r="A3" s="89" t="s">
        <v>68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75" thickBot="1" x14ac:dyDescent="0.25"/>
    <row r="5" spans="1:18" ht="15.75" thickBot="1" x14ac:dyDescent="0.25">
      <c r="A5" s="90" t="s">
        <v>0</v>
      </c>
      <c r="B5" s="90"/>
      <c r="C5" s="90"/>
      <c r="D5" s="90"/>
      <c r="E5" s="90"/>
      <c r="F5" s="2"/>
      <c r="G5" s="3"/>
      <c r="H5" s="4"/>
      <c r="I5" s="5"/>
      <c r="J5" s="2" t="s">
        <v>65</v>
      </c>
      <c r="K5" s="5"/>
      <c r="L5" s="5"/>
      <c r="M5" s="5"/>
      <c r="N5" s="5"/>
      <c r="O5" s="5"/>
      <c r="P5" s="5"/>
      <c r="Q5" s="5"/>
      <c r="R5" s="6"/>
    </row>
    <row r="6" spans="1:18" ht="15.75" thickBot="1" x14ac:dyDescent="0.25">
      <c r="A6" s="91" t="s">
        <v>1</v>
      </c>
      <c r="B6" s="92"/>
      <c r="C6" s="92"/>
      <c r="D6" s="92"/>
      <c r="E6" s="93"/>
      <c r="F6" s="7">
        <f>F58</f>
        <v>203880168.01999998</v>
      </c>
      <c r="G6" s="94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18" ht="13.5" thickBot="1" x14ac:dyDescent="0.25">
      <c r="A7" s="97" t="s">
        <v>2</v>
      </c>
      <c r="B7" s="98"/>
      <c r="C7" s="98"/>
      <c r="D7" s="99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</row>
    <row r="8" spans="1:18" ht="13.5" thickBot="1" x14ac:dyDescent="0.25">
      <c r="A8" s="100"/>
      <c r="B8" s="101"/>
      <c r="C8" s="101"/>
      <c r="D8" s="102"/>
      <c r="E8" s="9" t="s">
        <v>17</v>
      </c>
      <c r="F8" s="84">
        <v>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3.5" thickBot="1" x14ac:dyDescent="0.25">
      <c r="A9" s="11" t="s">
        <v>18</v>
      </c>
      <c r="B9" s="11" t="s">
        <v>49</v>
      </c>
      <c r="C9" s="11" t="s">
        <v>49</v>
      </c>
      <c r="D9" s="11" t="s">
        <v>49</v>
      </c>
      <c r="E9" s="12" t="s">
        <v>64</v>
      </c>
      <c r="F9" s="10">
        <f t="shared" ref="F9:R9" si="0">SUM(F11:F15)</f>
        <v>10101779.02</v>
      </c>
      <c r="G9" s="10">
        <f t="shared" si="0"/>
        <v>4320610</v>
      </c>
      <c r="H9" s="10">
        <f t="shared" si="0"/>
        <v>2094785</v>
      </c>
      <c r="I9" s="10">
        <f t="shared" si="0"/>
        <v>993987</v>
      </c>
      <c r="J9" s="10">
        <f t="shared" si="0"/>
        <v>302247.02</v>
      </c>
      <c r="K9" s="10">
        <f t="shared" si="0"/>
        <v>301392</v>
      </c>
      <c r="L9" s="10">
        <f t="shared" si="0"/>
        <v>349611</v>
      </c>
      <c r="M9" s="10">
        <f t="shared" si="0"/>
        <v>255673</v>
      </c>
      <c r="N9" s="10">
        <f t="shared" si="0"/>
        <v>268107</v>
      </c>
      <c r="O9" s="10">
        <f t="shared" si="0"/>
        <v>357319</v>
      </c>
      <c r="P9" s="10">
        <f t="shared" si="0"/>
        <v>227055</v>
      </c>
      <c r="Q9" s="10">
        <f t="shared" si="0"/>
        <v>283850</v>
      </c>
      <c r="R9" s="10">
        <f t="shared" si="0"/>
        <v>347143</v>
      </c>
    </row>
    <row r="10" spans="1:18" ht="15.75" thickBot="1" x14ac:dyDescent="0.25">
      <c r="A10" s="13"/>
      <c r="B10" s="14"/>
      <c r="C10" s="14"/>
      <c r="D10" s="14"/>
      <c r="E10" s="15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3.5" thickBot="1" x14ac:dyDescent="0.25">
      <c r="A11" s="11">
        <v>1</v>
      </c>
      <c r="B11" s="11">
        <v>1</v>
      </c>
      <c r="C11" s="11">
        <v>0</v>
      </c>
      <c r="D11" s="11">
        <v>0</v>
      </c>
      <c r="E11" s="15" t="s">
        <v>19</v>
      </c>
      <c r="F11" s="16">
        <f>SUM(G11:R11)</f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</row>
    <row r="12" spans="1:18" ht="13.5" thickBot="1" x14ac:dyDescent="0.25">
      <c r="A12" s="11">
        <v>1</v>
      </c>
      <c r="B12" s="11">
        <v>2</v>
      </c>
      <c r="C12" s="11">
        <v>0</v>
      </c>
      <c r="D12" s="11">
        <v>0</v>
      </c>
      <c r="E12" s="18" t="s">
        <v>21</v>
      </c>
      <c r="F12" s="16">
        <f>SUM(G12:R12)</f>
        <v>6955255.0199999996</v>
      </c>
      <c r="G12" s="19">
        <v>3817386</v>
      </c>
      <c r="H12" s="19">
        <v>1679051</v>
      </c>
      <c r="I12" s="19">
        <v>668202</v>
      </c>
      <c r="J12" s="19">
        <v>159921.01999999999</v>
      </c>
      <c r="K12" s="19">
        <v>109950</v>
      </c>
      <c r="L12" s="19">
        <v>130814</v>
      </c>
      <c r="M12" s="19">
        <v>90685</v>
      </c>
      <c r="N12" s="19">
        <v>74024</v>
      </c>
      <c r="O12" s="19">
        <v>63500</v>
      </c>
      <c r="P12" s="19">
        <v>56392</v>
      </c>
      <c r="Q12" s="19">
        <v>48211</v>
      </c>
      <c r="R12" s="19">
        <v>57119</v>
      </c>
    </row>
    <row r="13" spans="1:18" ht="13.5" thickBot="1" x14ac:dyDescent="0.25">
      <c r="A13" s="11" t="s">
        <v>18</v>
      </c>
      <c r="B13" s="11" t="s">
        <v>26</v>
      </c>
      <c r="C13" s="11" t="s">
        <v>49</v>
      </c>
      <c r="D13" s="11" t="s">
        <v>49</v>
      </c>
      <c r="E13" s="22" t="s">
        <v>22</v>
      </c>
      <c r="F13" s="16">
        <f>SUM(G13:R13)</f>
        <v>1412293</v>
      </c>
      <c r="G13" s="17">
        <v>146006</v>
      </c>
      <c r="H13" s="17">
        <v>85047</v>
      </c>
      <c r="I13" s="17">
        <v>107977</v>
      </c>
      <c r="J13" s="17">
        <v>74956</v>
      </c>
      <c r="K13" s="17">
        <v>90752</v>
      </c>
      <c r="L13" s="17">
        <v>124193</v>
      </c>
      <c r="M13" s="17">
        <v>63675</v>
      </c>
      <c r="N13" s="17">
        <v>101762</v>
      </c>
      <c r="O13" s="17">
        <v>193717</v>
      </c>
      <c r="P13" s="17">
        <v>66568</v>
      </c>
      <c r="Q13" s="17">
        <v>163683</v>
      </c>
      <c r="R13" s="17">
        <v>193957</v>
      </c>
    </row>
    <row r="14" spans="1:18" ht="13.5" thickBot="1" x14ac:dyDescent="0.25">
      <c r="A14" s="11" t="s">
        <v>18</v>
      </c>
      <c r="B14" s="11" t="s">
        <v>40</v>
      </c>
      <c r="C14" s="11" t="s">
        <v>49</v>
      </c>
      <c r="D14" s="11" t="s">
        <v>49</v>
      </c>
      <c r="E14" s="23" t="s">
        <v>23</v>
      </c>
      <c r="F14" s="16">
        <f>SUM(G14:R14)</f>
        <v>102237</v>
      </c>
      <c r="G14" s="24">
        <v>0</v>
      </c>
      <c r="H14" s="24">
        <v>0</v>
      </c>
      <c r="I14" s="24">
        <v>0</v>
      </c>
      <c r="J14" s="24">
        <v>495</v>
      </c>
      <c r="K14" s="24">
        <v>7440</v>
      </c>
      <c r="L14" s="24">
        <v>10361</v>
      </c>
      <c r="M14" s="24">
        <v>18300</v>
      </c>
      <c r="N14" s="24">
        <v>13071</v>
      </c>
      <c r="O14" s="24">
        <v>13552</v>
      </c>
      <c r="P14" s="24">
        <v>10572</v>
      </c>
      <c r="Q14" s="24">
        <v>11748</v>
      </c>
      <c r="R14" s="24">
        <v>16698</v>
      </c>
    </row>
    <row r="15" spans="1:18" s="88" customFormat="1" ht="23.25" thickBot="1" x14ac:dyDescent="0.25">
      <c r="A15" s="85" t="s">
        <v>18</v>
      </c>
      <c r="B15" s="85" t="s">
        <v>47</v>
      </c>
      <c r="C15" s="85" t="s">
        <v>49</v>
      </c>
      <c r="D15" s="85" t="s">
        <v>49</v>
      </c>
      <c r="E15" s="86" t="s">
        <v>67</v>
      </c>
      <c r="F15" s="16">
        <f t="shared" ref="F15" si="1">SUM(G15:R15)</f>
        <v>1631994</v>
      </c>
      <c r="G15" s="87">
        <v>357218</v>
      </c>
      <c r="H15" s="87">
        <v>330687</v>
      </c>
      <c r="I15" s="87">
        <v>217808</v>
      </c>
      <c r="J15" s="87">
        <v>66875</v>
      </c>
      <c r="K15" s="87">
        <v>93250</v>
      </c>
      <c r="L15" s="87">
        <v>84243</v>
      </c>
      <c r="M15" s="87">
        <v>83013</v>
      </c>
      <c r="N15" s="87">
        <v>79250</v>
      </c>
      <c r="O15" s="87">
        <v>86550</v>
      </c>
      <c r="P15" s="87">
        <v>93523</v>
      </c>
      <c r="Q15" s="87">
        <v>60208</v>
      </c>
      <c r="R15" s="87">
        <v>79369</v>
      </c>
    </row>
    <row r="16" spans="1:18" ht="15.75" thickBot="1" x14ac:dyDescent="0.25">
      <c r="A16" s="25"/>
      <c r="B16" s="26"/>
      <c r="C16" s="26"/>
      <c r="D16" s="26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3.5" thickBot="1" x14ac:dyDescent="0.25">
      <c r="A17" s="30" t="s">
        <v>20</v>
      </c>
      <c r="B17" s="31">
        <v>0</v>
      </c>
      <c r="C17" s="31">
        <v>0</v>
      </c>
      <c r="D17" s="31">
        <v>0</v>
      </c>
      <c r="E17" s="32" t="s">
        <v>24</v>
      </c>
      <c r="F17" s="10">
        <f t="shared" ref="F17:R17" si="2">SUM(F19:F20)</f>
        <v>0</v>
      </c>
      <c r="G17" s="10">
        <f t="shared" si="2"/>
        <v>0</v>
      </c>
      <c r="H17" s="10">
        <f t="shared" si="2"/>
        <v>0</v>
      </c>
      <c r="I17" s="10">
        <f t="shared" si="2"/>
        <v>0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0">
        <f t="shared" si="2"/>
        <v>0</v>
      </c>
      <c r="Q17" s="10">
        <f t="shared" si="2"/>
        <v>0</v>
      </c>
      <c r="R17" s="10">
        <f t="shared" si="2"/>
        <v>0</v>
      </c>
    </row>
    <row r="18" spans="1:18" ht="15.75" thickBot="1" x14ac:dyDescent="0.25">
      <c r="A18" s="33"/>
      <c r="B18" s="20"/>
      <c r="C18" s="20"/>
      <c r="D18" s="20"/>
      <c r="E18" s="22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3.5" thickBot="1" x14ac:dyDescent="0.25">
      <c r="A19" s="31">
        <v>2</v>
      </c>
      <c r="B19" s="31">
        <v>1</v>
      </c>
      <c r="C19" s="31">
        <v>0</v>
      </c>
      <c r="D19" s="31">
        <v>0</v>
      </c>
      <c r="E19" s="22" t="s">
        <v>25</v>
      </c>
      <c r="F19" s="16">
        <f>SUM(G19:R19)</f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13.5" thickBot="1" x14ac:dyDescent="0.25">
      <c r="A20" s="31"/>
      <c r="B20" s="31"/>
      <c r="C20" s="31"/>
      <c r="D20" s="31"/>
      <c r="E20" s="22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5.75" thickBot="1" x14ac:dyDescent="0.25">
      <c r="A21" s="39"/>
      <c r="B21" s="40"/>
      <c r="C21" s="40"/>
      <c r="D21" s="40"/>
      <c r="E21" s="41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3.5" thickBot="1" x14ac:dyDescent="0.25">
      <c r="A22" s="30" t="s">
        <v>26</v>
      </c>
      <c r="B22" s="31">
        <v>0</v>
      </c>
      <c r="C22" s="31">
        <v>0</v>
      </c>
      <c r="D22" s="31">
        <v>0</v>
      </c>
      <c r="E22" s="44" t="s">
        <v>27</v>
      </c>
      <c r="F22" s="10">
        <f>SUM(G22:R22)</f>
        <v>9764076</v>
      </c>
      <c r="G22" s="10">
        <f>G24</f>
        <v>2120000</v>
      </c>
      <c r="H22" s="10">
        <f t="shared" ref="H22:R22" si="3">H24</f>
        <v>1700000</v>
      </c>
      <c r="I22" s="10">
        <f t="shared" si="3"/>
        <v>805000</v>
      </c>
      <c r="J22" s="10">
        <f t="shared" si="3"/>
        <v>795000</v>
      </c>
      <c r="K22" s="10">
        <f t="shared" si="3"/>
        <v>1691000</v>
      </c>
      <c r="L22" s="10">
        <f t="shared" si="3"/>
        <v>524418</v>
      </c>
      <c r="M22" s="10">
        <f t="shared" si="3"/>
        <v>890000</v>
      </c>
      <c r="N22" s="10">
        <f t="shared" si="3"/>
        <v>195000</v>
      </c>
      <c r="O22" s="10">
        <f t="shared" si="3"/>
        <v>80000</v>
      </c>
      <c r="P22" s="10">
        <f t="shared" si="3"/>
        <v>410000</v>
      </c>
      <c r="Q22" s="10">
        <f t="shared" si="3"/>
        <v>160000</v>
      </c>
      <c r="R22" s="10">
        <f t="shared" si="3"/>
        <v>393658</v>
      </c>
    </row>
    <row r="23" spans="1:18" ht="15.75" thickBot="1" x14ac:dyDescent="0.25">
      <c r="A23" s="33"/>
      <c r="B23" s="20"/>
      <c r="C23" s="20"/>
      <c r="D23" s="20"/>
      <c r="E23" s="22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3.5" thickBot="1" x14ac:dyDescent="0.25">
      <c r="A24" s="31">
        <v>3</v>
      </c>
      <c r="B24" s="31">
        <v>1</v>
      </c>
      <c r="C24" s="31">
        <v>0</v>
      </c>
      <c r="D24" s="31">
        <v>0</v>
      </c>
      <c r="E24" s="22" t="s">
        <v>28</v>
      </c>
      <c r="F24" s="16">
        <f>SUM(G24:R24)</f>
        <v>9764076</v>
      </c>
      <c r="G24" s="17">
        <v>2120000</v>
      </c>
      <c r="H24" s="17">
        <v>1700000</v>
      </c>
      <c r="I24" s="17">
        <v>805000</v>
      </c>
      <c r="J24" s="17">
        <v>795000</v>
      </c>
      <c r="K24" s="17">
        <v>1691000</v>
      </c>
      <c r="L24" s="17">
        <v>524418</v>
      </c>
      <c r="M24" s="17">
        <v>890000</v>
      </c>
      <c r="N24" s="17">
        <v>195000</v>
      </c>
      <c r="O24" s="17">
        <v>80000</v>
      </c>
      <c r="P24" s="17">
        <v>410000</v>
      </c>
      <c r="Q24" s="17">
        <v>160000</v>
      </c>
      <c r="R24" s="17">
        <v>393658</v>
      </c>
    </row>
    <row r="25" spans="1:18" x14ac:dyDescent="0.2">
      <c r="A25" s="36"/>
      <c r="B25" s="45"/>
      <c r="C25" s="45"/>
      <c r="D25" s="45"/>
      <c r="E25" s="22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>
        <f>-B233</f>
        <v>0</v>
      </c>
    </row>
    <row r="26" spans="1:18" ht="15.75" thickBot="1" x14ac:dyDescent="0.25">
      <c r="A26" s="39"/>
      <c r="B26" s="40"/>
      <c r="C26" s="40"/>
      <c r="D26" s="40"/>
      <c r="E26" s="27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3.5" thickBot="1" x14ac:dyDescent="0.25">
      <c r="A27" s="30" t="s">
        <v>29</v>
      </c>
      <c r="B27" s="31">
        <v>0</v>
      </c>
      <c r="C27" s="31">
        <v>0</v>
      </c>
      <c r="D27" s="31">
        <v>0</v>
      </c>
      <c r="E27" s="44" t="s">
        <v>30</v>
      </c>
      <c r="F27" s="10">
        <f>SUM(G27:R27)</f>
        <v>12982559</v>
      </c>
      <c r="G27" s="10">
        <f>SUM(G29:G31)</f>
        <v>1483192</v>
      </c>
      <c r="H27" s="10">
        <f t="shared" ref="H27:R27" si="4">SUM(H29:H31)</f>
        <v>1304077</v>
      </c>
      <c r="I27" s="10">
        <f t="shared" si="4"/>
        <v>1198333</v>
      </c>
      <c r="J27" s="10">
        <f t="shared" si="4"/>
        <v>1043992</v>
      </c>
      <c r="K27" s="10">
        <f t="shared" si="4"/>
        <v>1093295</v>
      </c>
      <c r="L27" s="10">
        <f t="shared" si="4"/>
        <v>1075268</v>
      </c>
      <c r="M27" s="10">
        <f t="shared" si="4"/>
        <v>1287849</v>
      </c>
      <c r="N27" s="10">
        <f t="shared" si="4"/>
        <v>914000</v>
      </c>
      <c r="O27" s="10">
        <f t="shared" si="4"/>
        <v>816483</v>
      </c>
      <c r="P27" s="10">
        <f t="shared" si="4"/>
        <v>984766</v>
      </c>
      <c r="Q27" s="10">
        <f t="shared" si="4"/>
        <v>814486</v>
      </c>
      <c r="R27" s="10">
        <f t="shared" si="4"/>
        <v>966818</v>
      </c>
    </row>
    <row r="28" spans="1:18" ht="15.75" thickBot="1" x14ac:dyDescent="0.25">
      <c r="A28" s="33"/>
      <c r="B28" s="20"/>
      <c r="C28" s="20"/>
      <c r="D28" s="20"/>
      <c r="E28" s="22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26.25" thickBot="1" x14ac:dyDescent="0.25">
      <c r="A29" s="31">
        <v>4</v>
      </c>
      <c r="B29" s="31">
        <v>1</v>
      </c>
      <c r="C29" s="31">
        <v>0</v>
      </c>
      <c r="D29" s="31">
        <v>0</v>
      </c>
      <c r="E29" s="22" t="s">
        <v>31</v>
      </c>
      <c r="F29" s="16">
        <f>SUM(G29:R29)</f>
        <v>120000</v>
      </c>
      <c r="G29" s="17">
        <v>10000</v>
      </c>
      <c r="H29" s="17">
        <v>10000</v>
      </c>
      <c r="I29" s="17">
        <v>10000</v>
      </c>
      <c r="J29" s="17">
        <v>10000</v>
      </c>
      <c r="K29" s="17">
        <v>10000</v>
      </c>
      <c r="L29" s="17">
        <v>10000</v>
      </c>
      <c r="M29" s="17">
        <v>10000</v>
      </c>
      <c r="N29" s="17">
        <v>10000</v>
      </c>
      <c r="O29" s="17">
        <v>10000</v>
      </c>
      <c r="P29" s="17">
        <v>10000</v>
      </c>
      <c r="Q29" s="17">
        <v>10000</v>
      </c>
      <c r="R29" s="17">
        <v>10000</v>
      </c>
    </row>
    <row r="30" spans="1:18" ht="13.5" thickBot="1" x14ac:dyDescent="0.25">
      <c r="A30" s="31">
        <v>4</v>
      </c>
      <c r="B30" s="31">
        <v>3</v>
      </c>
      <c r="C30" s="31">
        <v>0</v>
      </c>
      <c r="D30" s="31">
        <v>0</v>
      </c>
      <c r="E30" s="22" t="s">
        <v>32</v>
      </c>
      <c r="F30" s="16">
        <f>SUM(G30:R30)</f>
        <v>9947197</v>
      </c>
      <c r="G30" s="17">
        <v>982259</v>
      </c>
      <c r="H30" s="17">
        <v>807541</v>
      </c>
      <c r="I30" s="17">
        <v>868706</v>
      </c>
      <c r="J30" s="17">
        <v>761670</v>
      </c>
      <c r="K30" s="17">
        <v>847788</v>
      </c>
      <c r="L30" s="17">
        <v>929358</v>
      </c>
      <c r="M30" s="17">
        <v>996615</v>
      </c>
      <c r="N30" s="17">
        <v>596594</v>
      </c>
      <c r="O30" s="17">
        <v>738583</v>
      </c>
      <c r="P30" s="17">
        <v>823331</v>
      </c>
      <c r="Q30" s="17">
        <v>750211</v>
      </c>
      <c r="R30" s="17">
        <v>844541</v>
      </c>
    </row>
    <row r="31" spans="1:18" ht="13.5" thickBot="1" x14ac:dyDescent="0.25">
      <c r="A31" s="31">
        <v>4</v>
      </c>
      <c r="B31" s="31">
        <v>4</v>
      </c>
      <c r="C31" s="31">
        <v>0</v>
      </c>
      <c r="D31" s="31">
        <v>0</v>
      </c>
      <c r="E31" s="22" t="s">
        <v>33</v>
      </c>
      <c r="F31" s="16">
        <f>SUM(G31:R31)</f>
        <v>2915362</v>
      </c>
      <c r="G31" s="17">
        <v>490933</v>
      </c>
      <c r="H31" s="17">
        <v>486536</v>
      </c>
      <c r="I31" s="17">
        <v>319627</v>
      </c>
      <c r="J31" s="17">
        <v>272322</v>
      </c>
      <c r="K31" s="17">
        <v>235507</v>
      </c>
      <c r="L31" s="17">
        <v>135910</v>
      </c>
      <c r="M31" s="17">
        <v>281234</v>
      </c>
      <c r="N31" s="17">
        <v>307406</v>
      </c>
      <c r="O31" s="17">
        <v>67900</v>
      </c>
      <c r="P31" s="17">
        <v>151435</v>
      </c>
      <c r="Q31" s="17">
        <v>54275</v>
      </c>
      <c r="R31" s="17">
        <v>112277</v>
      </c>
    </row>
    <row r="32" spans="1:18" ht="15.75" thickBot="1" x14ac:dyDescent="0.25">
      <c r="A32" s="39"/>
      <c r="B32" s="40"/>
      <c r="C32" s="40"/>
      <c r="D32" s="40"/>
      <c r="E32" s="27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3.5" thickBot="1" x14ac:dyDescent="0.25">
      <c r="A33" s="30" t="s">
        <v>34</v>
      </c>
      <c r="B33" s="31">
        <v>0</v>
      </c>
      <c r="C33" s="31">
        <v>0</v>
      </c>
      <c r="D33" s="31">
        <v>0</v>
      </c>
      <c r="E33" s="44" t="s">
        <v>35</v>
      </c>
      <c r="F33" s="10">
        <f>SUM(G33:R33)</f>
        <v>15175</v>
      </c>
      <c r="G33" s="10">
        <f>G35</f>
        <v>1930</v>
      </c>
      <c r="H33" s="10">
        <f t="shared" ref="H33:R33" si="5">H35</f>
        <v>1852</v>
      </c>
      <c r="I33" s="10">
        <f t="shared" si="5"/>
        <v>1211</v>
      </c>
      <c r="J33" s="10">
        <f t="shared" si="5"/>
        <v>1325</v>
      </c>
      <c r="K33" s="10">
        <f t="shared" si="5"/>
        <v>1760</v>
      </c>
      <c r="L33" s="10">
        <f t="shared" si="5"/>
        <v>1322</v>
      </c>
      <c r="M33" s="10">
        <f t="shared" si="5"/>
        <v>1720</v>
      </c>
      <c r="N33" s="10">
        <f t="shared" si="5"/>
        <v>1122</v>
      </c>
      <c r="O33" s="10">
        <f t="shared" si="5"/>
        <v>720</v>
      </c>
      <c r="P33" s="10">
        <f t="shared" si="5"/>
        <v>690</v>
      </c>
      <c r="Q33" s="10">
        <f t="shared" si="5"/>
        <v>734</v>
      </c>
      <c r="R33" s="10">
        <f t="shared" si="5"/>
        <v>789</v>
      </c>
    </row>
    <row r="34" spans="1:18" ht="15.75" thickBot="1" x14ac:dyDescent="0.25">
      <c r="A34" s="33"/>
      <c r="B34" s="20"/>
      <c r="C34" s="20"/>
      <c r="D34" s="20"/>
      <c r="E34" s="22"/>
      <c r="F34" s="16"/>
      <c r="G34" s="17"/>
      <c r="H34" s="17"/>
      <c r="I34" s="17"/>
      <c r="J34" s="17"/>
      <c r="K34" s="48"/>
      <c r="L34" s="17"/>
      <c r="M34" s="17"/>
      <c r="N34" s="17"/>
      <c r="O34" s="17"/>
      <c r="P34" s="17"/>
      <c r="Q34" s="17"/>
      <c r="R34" s="17"/>
    </row>
    <row r="35" spans="1:18" ht="13.5" thickBot="1" x14ac:dyDescent="0.25">
      <c r="A35" s="31">
        <v>5</v>
      </c>
      <c r="B35" s="31">
        <v>1</v>
      </c>
      <c r="C35" s="31">
        <v>0</v>
      </c>
      <c r="D35" s="31">
        <v>0</v>
      </c>
      <c r="E35" s="22" t="s">
        <v>36</v>
      </c>
      <c r="F35" s="16">
        <f>SUM(G35:R35)</f>
        <v>15175</v>
      </c>
      <c r="G35" s="17">
        <v>1930</v>
      </c>
      <c r="H35" s="17">
        <v>1852</v>
      </c>
      <c r="I35" s="17">
        <v>1211</v>
      </c>
      <c r="J35" s="17">
        <v>1325</v>
      </c>
      <c r="K35" s="17">
        <v>1760</v>
      </c>
      <c r="L35" s="17">
        <v>1322</v>
      </c>
      <c r="M35" s="17">
        <v>1720</v>
      </c>
      <c r="N35" s="17">
        <v>1122</v>
      </c>
      <c r="O35" s="17">
        <v>720</v>
      </c>
      <c r="P35" s="17">
        <v>690</v>
      </c>
      <c r="Q35" s="17">
        <v>734</v>
      </c>
      <c r="R35" s="17">
        <v>789</v>
      </c>
    </row>
    <row r="36" spans="1:18" ht="15.75" thickBot="1" x14ac:dyDescent="0.25">
      <c r="A36" s="33"/>
      <c r="B36" s="20"/>
      <c r="C36" s="20"/>
      <c r="D36" s="20"/>
      <c r="E36" s="22"/>
      <c r="F36" s="16"/>
      <c r="G36" s="17"/>
      <c r="H36" s="17"/>
      <c r="I36" s="17"/>
      <c r="J36" s="17"/>
      <c r="K36" s="48"/>
      <c r="L36" s="17"/>
      <c r="M36" s="17"/>
      <c r="N36" s="17"/>
      <c r="O36" s="17"/>
      <c r="P36" s="17"/>
      <c r="Q36" s="17"/>
      <c r="R36" s="17"/>
    </row>
    <row r="37" spans="1:18" ht="13.5" thickBot="1" x14ac:dyDescent="0.25">
      <c r="A37" s="30" t="s">
        <v>37</v>
      </c>
      <c r="B37" s="31">
        <v>0</v>
      </c>
      <c r="C37" s="31">
        <v>0</v>
      </c>
      <c r="D37" s="31">
        <v>0</v>
      </c>
      <c r="E37" s="44" t="s">
        <v>38</v>
      </c>
      <c r="F37" s="10">
        <f>SUM(G37:R37)</f>
        <v>982015</v>
      </c>
      <c r="G37" s="10">
        <f>G39+G40</f>
        <v>171752</v>
      </c>
      <c r="H37" s="10">
        <f t="shared" ref="H37:R37" si="6">H39+H40</f>
        <v>275961</v>
      </c>
      <c r="I37" s="10">
        <f t="shared" si="6"/>
        <v>128687</v>
      </c>
      <c r="J37" s="10">
        <f t="shared" si="6"/>
        <v>39382</v>
      </c>
      <c r="K37" s="10">
        <f t="shared" si="6"/>
        <v>92563</v>
      </c>
      <c r="L37" s="10">
        <f t="shared" si="6"/>
        <v>28716</v>
      </c>
      <c r="M37" s="10">
        <f t="shared" si="6"/>
        <v>53160</v>
      </c>
      <c r="N37" s="10">
        <f t="shared" si="6"/>
        <v>98578</v>
      </c>
      <c r="O37" s="10">
        <f t="shared" si="6"/>
        <v>37716</v>
      </c>
      <c r="P37" s="10">
        <f t="shared" si="6"/>
        <v>28441</v>
      </c>
      <c r="Q37" s="10">
        <f t="shared" si="6"/>
        <v>10975</v>
      </c>
      <c r="R37" s="10">
        <f t="shared" si="6"/>
        <v>16084</v>
      </c>
    </row>
    <row r="38" spans="1:18" ht="15.75" thickBot="1" x14ac:dyDescent="0.25">
      <c r="A38" s="33"/>
      <c r="B38" s="20"/>
      <c r="C38" s="20"/>
      <c r="D38" s="20"/>
      <c r="E38" s="22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3.5" thickBot="1" x14ac:dyDescent="0.25">
      <c r="A39" s="31">
        <v>6</v>
      </c>
      <c r="B39" s="31">
        <v>1</v>
      </c>
      <c r="C39" s="31">
        <v>0</v>
      </c>
      <c r="D39" s="31">
        <v>0</v>
      </c>
      <c r="E39" s="22" t="s">
        <v>39</v>
      </c>
      <c r="F39" s="16">
        <f>SUM(G39:R39)</f>
        <v>856565</v>
      </c>
      <c r="G39" s="17">
        <v>103634</v>
      </c>
      <c r="H39" s="17">
        <v>252589</v>
      </c>
      <c r="I39" s="17">
        <v>124087</v>
      </c>
      <c r="J39" s="17">
        <v>33022</v>
      </c>
      <c r="K39" s="17">
        <v>90863</v>
      </c>
      <c r="L39" s="17">
        <v>26316</v>
      </c>
      <c r="M39" s="17">
        <v>47340</v>
      </c>
      <c r="N39" s="17">
        <v>96618</v>
      </c>
      <c r="O39" s="17">
        <v>34516</v>
      </c>
      <c r="P39" s="17">
        <v>27091</v>
      </c>
      <c r="Q39" s="17">
        <v>5075</v>
      </c>
      <c r="R39" s="17">
        <v>15414</v>
      </c>
    </row>
    <row r="40" spans="1:18" ht="13.5" thickBot="1" x14ac:dyDescent="0.25">
      <c r="A40" s="31">
        <v>6</v>
      </c>
      <c r="B40" s="31">
        <v>2</v>
      </c>
      <c r="C40" s="31">
        <v>0</v>
      </c>
      <c r="D40" s="31">
        <v>0</v>
      </c>
      <c r="E40" s="22" t="s">
        <v>66</v>
      </c>
      <c r="F40" s="16">
        <f>SUM(G40:R40)</f>
        <v>125450</v>
      </c>
      <c r="G40" s="17">
        <v>68118</v>
      </c>
      <c r="H40" s="17">
        <v>23372</v>
      </c>
      <c r="I40" s="17">
        <v>4600</v>
      </c>
      <c r="J40" s="17">
        <v>6360</v>
      </c>
      <c r="K40" s="17">
        <v>1700</v>
      </c>
      <c r="L40" s="17">
        <v>2400</v>
      </c>
      <c r="M40" s="17">
        <v>5820</v>
      </c>
      <c r="N40" s="17">
        <v>1960</v>
      </c>
      <c r="O40" s="17">
        <v>3200</v>
      </c>
      <c r="P40" s="17">
        <v>1350</v>
      </c>
      <c r="Q40" s="17">
        <v>5900</v>
      </c>
      <c r="R40" s="17">
        <v>670</v>
      </c>
    </row>
    <row r="41" spans="1:18" ht="15.75" thickBot="1" x14ac:dyDescent="0.25">
      <c r="A41" s="33"/>
      <c r="B41" s="20"/>
      <c r="C41" s="20"/>
      <c r="D41" s="20"/>
      <c r="E41" s="22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3.5" thickBot="1" x14ac:dyDescent="0.25">
      <c r="A42" s="30" t="s">
        <v>40</v>
      </c>
      <c r="B42" s="31">
        <v>0</v>
      </c>
      <c r="C42" s="31">
        <v>0</v>
      </c>
      <c r="D42" s="31">
        <v>0</v>
      </c>
      <c r="E42" s="44" t="s">
        <v>41</v>
      </c>
      <c r="F42" s="10">
        <f>SUM(G42:R42)</f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49"/>
      <c r="B43" s="20"/>
      <c r="C43" s="20"/>
      <c r="D43" s="20"/>
      <c r="E43" s="22"/>
      <c r="F43" s="16"/>
      <c r="G43" s="17"/>
      <c r="H43" s="17"/>
      <c r="I43" s="17"/>
      <c r="J43" s="17"/>
      <c r="K43" s="48"/>
      <c r="L43" s="17"/>
      <c r="M43" s="17"/>
      <c r="N43" s="17"/>
      <c r="O43" s="17"/>
      <c r="P43" s="17"/>
      <c r="Q43" s="17"/>
      <c r="R43" s="17"/>
    </row>
    <row r="44" spans="1:18" ht="15.75" thickBot="1" x14ac:dyDescent="0.25">
      <c r="A44" s="54"/>
      <c r="B44" s="55"/>
      <c r="C44" s="55"/>
      <c r="D44" s="55"/>
      <c r="E44" s="27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13.5" thickBot="1" x14ac:dyDescent="0.25">
      <c r="A45" s="30" t="s">
        <v>42</v>
      </c>
      <c r="B45" s="31">
        <v>0</v>
      </c>
      <c r="C45" s="31">
        <v>0</v>
      </c>
      <c r="D45" s="31">
        <v>0</v>
      </c>
      <c r="E45" s="44" t="s">
        <v>43</v>
      </c>
      <c r="F45" s="10">
        <f t="shared" ref="F45:R45" si="7">SUM(F47:F49)</f>
        <v>170034564</v>
      </c>
      <c r="G45" s="10">
        <f t="shared" si="7"/>
        <v>13122085</v>
      </c>
      <c r="H45" s="10">
        <f t="shared" si="7"/>
        <v>15171049</v>
      </c>
      <c r="I45" s="10">
        <f t="shared" si="7"/>
        <v>13565728</v>
      </c>
      <c r="J45" s="10">
        <f t="shared" si="7"/>
        <v>15983163</v>
      </c>
      <c r="K45" s="10">
        <f t="shared" si="7"/>
        <v>15351519</v>
      </c>
      <c r="L45" s="10">
        <f t="shared" si="7"/>
        <v>15876495</v>
      </c>
      <c r="M45" s="10">
        <f t="shared" si="7"/>
        <v>15738336</v>
      </c>
      <c r="N45" s="10">
        <f t="shared" si="7"/>
        <v>15307034</v>
      </c>
      <c r="O45" s="10">
        <f t="shared" si="7"/>
        <v>15008681</v>
      </c>
      <c r="P45" s="10">
        <f t="shared" si="7"/>
        <v>13196542</v>
      </c>
      <c r="Q45" s="10">
        <f t="shared" si="7"/>
        <v>10067313</v>
      </c>
      <c r="R45" s="10">
        <f t="shared" si="7"/>
        <v>11646619</v>
      </c>
    </row>
    <row r="46" spans="1:18" ht="15.75" thickBot="1" x14ac:dyDescent="0.25">
      <c r="A46" s="56"/>
      <c r="B46" s="20"/>
      <c r="C46" s="20"/>
      <c r="D46" s="20"/>
      <c r="E46" s="22"/>
      <c r="F46" s="16"/>
      <c r="G46" s="17"/>
      <c r="H46" s="17"/>
      <c r="I46" s="17"/>
      <c r="J46" s="48"/>
      <c r="K46" s="17"/>
      <c r="L46" s="17"/>
      <c r="M46" s="17"/>
      <c r="N46" s="17"/>
      <c r="O46" s="17"/>
      <c r="P46" s="17"/>
      <c r="Q46" s="17"/>
      <c r="R46" s="17"/>
    </row>
    <row r="47" spans="1:18" ht="13.5" thickBot="1" x14ac:dyDescent="0.25">
      <c r="A47" s="31">
        <v>8</v>
      </c>
      <c r="B47" s="31">
        <v>1</v>
      </c>
      <c r="C47" s="31">
        <v>0</v>
      </c>
      <c r="D47" s="31">
        <v>0</v>
      </c>
      <c r="E47" s="22" t="s">
        <v>44</v>
      </c>
      <c r="F47" s="16">
        <f>SUM(G47:R47)</f>
        <v>79855637</v>
      </c>
      <c r="G47" s="17">
        <v>5906612</v>
      </c>
      <c r="H47" s="17">
        <v>7955576</v>
      </c>
      <c r="I47" s="17">
        <v>6350255</v>
      </c>
      <c r="J47" s="17">
        <v>7787690</v>
      </c>
      <c r="K47" s="17">
        <v>6786046</v>
      </c>
      <c r="L47" s="17">
        <v>7011022</v>
      </c>
      <c r="M47" s="17">
        <v>6807863</v>
      </c>
      <c r="N47" s="17">
        <v>6676561</v>
      </c>
      <c r="O47" s="17">
        <v>6243208</v>
      </c>
      <c r="P47" s="17">
        <v>5981066</v>
      </c>
      <c r="Q47" s="17">
        <v>6065451</v>
      </c>
      <c r="R47" s="17">
        <v>6284287</v>
      </c>
    </row>
    <row r="48" spans="1:18" ht="13.5" thickBot="1" x14ac:dyDescent="0.25">
      <c r="A48" s="31">
        <v>8</v>
      </c>
      <c r="B48" s="31">
        <v>2</v>
      </c>
      <c r="C48" s="31">
        <v>0</v>
      </c>
      <c r="D48" s="31">
        <v>0</v>
      </c>
      <c r="E48" s="22" t="s">
        <v>45</v>
      </c>
      <c r="F48" s="16">
        <f>SUM(G48:R48)</f>
        <v>90178927</v>
      </c>
      <c r="G48" s="17">
        <v>7215473</v>
      </c>
      <c r="H48" s="17">
        <v>7215473</v>
      </c>
      <c r="I48" s="17">
        <v>7215473</v>
      </c>
      <c r="J48" s="17">
        <v>8195473</v>
      </c>
      <c r="K48" s="17">
        <v>8565473</v>
      </c>
      <c r="L48" s="17">
        <v>8865473</v>
      </c>
      <c r="M48" s="17">
        <v>8930473</v>
      </c>
      <c r="N48" s="17">
        <v>8630473</v>
      </c>
      <c r="O48" s="17">
        <v>8765473</v>
      </c>
      <c r="P48" s="17">
        <v>7215476</v>
      </c>
      <c r="Q48" s="17">
        <v>4001862</v>
      </c>
      <c r="R48" s="17">
        <v>5362332</v>
      </c>
    </row>
    <row r="49" spans="1:18" ht="13.5" thickBot="1" x14ac:dyDescent="0.25">
      <c r="A49" s="31">
        <v>8</v>
      </c>
      <c r="B49" s="31">
        <v>3</v>
      </c>
      <c r="C49" s="31">
        <v>0</v>
      </c>
      <c r="D49" s="31">
        <v>0</v>
      </c>
      <c r="E49" s="22" t="s">
        <v>46</v>
      </c>
      <c r="F49" s="16">
        <f>SUM(G49:R49)</f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</row>
    <row r="50" spans="1:18" x14ac:dyDescent="0.2">
      <c r="A50" s="52"/>
      <c r="B50" s="53"/>
      <c r="C50" s="53"/>
      <c r="D50" s="53"/>
      <c r="E50" s="50"/>
      <c r="F50" s="51"/>
      <c r="G50" s="17"/>
      <c r="H50" s="17"/>
      <c r="I50" s="17"/>
      <c r="J50" s="17"/>
      <c r="K50" s="48"/>
      <c r="L50" s="17"/>
      <c r="M50" s="17"/>
      <c r="N50" s="17"/>
      <c r="O50" s="17"/>
      <c r="P50" s="17"/>
      <c r="Q50" s="17"/>
      <c r="R50" s="17"/>
    </row>
    <row r="51" spans="1:18" ht="15.75" thickBot="1" x14ac:dyDescent="0.25">
      <c r="A51" s="54"/>
      <c r="B51" s="55"/>
      <c r="C51" s="55"/>
      <c r="D51" s="55"/>
      <c r="E51" s="57"/>
      <c r="F51" s="4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3.5" thickBot="1" x14ac:dyDescent="0.25">
      <c r="A52" s="30" t="s">
        <v>47</v>
      </c>
      <c r="B52" s="31">
        <v>0</v>
      </c>
      <c r="C52" s="31">
        <v>0</v>
      </c>
      <c r="D52" s="31">
        <v>0</v>
      </c>
      <c r="E52" s="44" t="s">
        <v>48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58"/>
      <c r="B53" s="20"/>
      <c r="C53" s="20"/>
      <c r="D53" s="20"/>
      <c r="E53" s="22"/>
      <c r="F53" s="16"/>
      <c r="G53" s="17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60"/>
    </row>
    <row r="54" spans="1:18" ht="15.75" thickBot="1" x14ac:dyDescent="0.25">
      <c r="A54" s="61"/>
      <c r="B54" s="61"/>
      <c r="C54" s="61"/>
      <c r="D54" s="61"/>
      <c r="E54" s="27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</row>
    <row r="55" spans="1:18" ht="13.5" thickBot="1" x14ac:dyDescent="0.25">
      <c r="A55" s="30" t="s">
        <v>49</v>
      </c>
      <c r="B55" s="31">
        <v>0</v>
      </c>
      <c r="C55" s="31">
        <v>0</v>
      </c>
      <c r="D55" s="31">
        <v>0</v>
      </c>
      <c r="E55" s="44" t="s">
        <v>50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1:18" x14ac:dyDescent="0.2">
      <c r="A56" s="33"/>
      <c r="B56" s="21"/>
      <c r="C56" s="21"/>
      <c r="D56" s="21"/>
      <c r="E56" s="22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65"/>
      <c r="R56" s="35"/>
    </row>
    <row r="57" spans="1:18" ht="15.75" thickBot="1" x14ac:dyDescent="0.25">
      <c r="A57" s="39"/>
      <c r="B57" s="39"/>
      <c r="C57" s="39"/>
      <c r="D57" s="39"/>
      <c r="E57" s="37"/>
      <c r="F57" s="66"/>
      <c r="G57" s="3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1:18" ht="16.5" thickBot="1" x14ac:dyDescent="0.25">
      <c r="A58" s="68"/>
      <c r="B58" s="68"/>
      <c r="C58" s="68"/>
      <c r="D58" s="68"/>
      <c r="E58" s="69" t="s">
        <v>51</v>
      </c>
      <c r="F58" s="10">
        <f>SUM(G58:R58)</f>
        <v>203880168.01999998</v>
      </c>
      <c r="G58" s="10">
        <f>SUM(G9+G17+G22+G27+G33+G37+G45)</f>
        <v>21219569</v>
      </c>
      <c r="H58" s="10">
        <f t="shared" ref="H58:R58" si="8">SUM(H9+H17+H22+H27+H33+H37+H45)</f>
        <v>20547724</v>
      </c>
      <c r="I58" s="10">
        <f t="shared" si="8"/>
        <v>16692946</v>
      </c>
      <c r="J58" s="10">
        <f t="shared" si="8"/>
        <v>18165109.02</v>
      </c>
      <c r="K58" s="10">
        <f t="shared" si="8"/>
        <v>18531529</v>
      </c>
      <c r="L58" s="10">
        <f t="shared" si="8"/>
        <v>17855830</v>
      </c>
      <c r="M58" s="10">
        <f t="shared" si="8"/>
        <v>18226738</v>
      </c>
      <c r="N58" s="10">
        <f t="shared" si="8"/>
        <v>16783841</v>
      </c>
      <c r="O58" s="10">
        <f t="shared" si="8"/>
        <v>16300919</v>
      </c>
      <c r="P58" s="10">
        <f t="shared" si="8"/>
        <v>14847494</v>
      </c>
      <c r="Q58" s="10">
        <f t="shared" si="8"/>
        <v>11337358</v>
      </c>
      <c r="R58" s="10">
        <f t="shared" si="8"/>
        <v>13371111</v>
      </c>
    </row>
    <row r="59" spans="1:18" x14ac:dyDescent="0.2">
      <c r="A59" s="70"/>
      <c r="B59" s="70"/>
      <c r="C59" s="70"/>
      <c r="D59" s="70"/>
      <c r="E59" s="71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.75" thickBot="1" x14ac:dyDescent="0.25">
      <c r="A60" s="70"/>
      <c r="B60" s="70"/>
      <c r="C60" s="70"/>
      <c r="D60" s="70"/>
      <c r="E60" s="7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.75" thickBot="1" x14ac:dyDescent="0.3">
      <c r="A61" s="103" t="s">
        <v>52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5"/>
    </row>
    <row r="62" spans="1:18" ht="16.5" thickBot="1" x14ac:dyDescent="0.25">
      <c r="A62" s="106" t="s">
        <v>2</v>
      </c>
      <c r="B62" s="107"/>
      <c r="C62" s="107"/>
      <c r="D62" s="108"/>
      <c r="E62" s="73" t="s">
        <v>53</v>
      </c>
      <c r="F62" s="74" t="s">
        <v>4</v>
      </c>
      <c r="G62" s="74" t="s">
        <v>5</v>
      </c>
      <c r="H62" s="74" t="s">
        <v>6</v>
      </c>
      <c r="I62" s="74" t="s">
        <v>7</v>
      </c>
      <c r="J62" s="74" t="s">
        <v>8</v>
      </c>
      <c r="K62" s="74" t="s">
        <v>9</v>
      </c>
      <c r="L62" s="74" t="s">
        <v>10</v>
      </c>
      <c r="M62" s="74" t="s">
        <v>11</v>
      </c>
      <c r="N62" s="74" t="s">
        <v>12</v>
      </c>
      <c r="O62" s="74" t="s">
        <v>13</v>
      </c>
      <c r="P62" s="74" t="s">
        <v>14</v>
      </c>
      <c r="Q62" s="74" t="s">
        <v>15</v>
      </c>
      <c r="R62" s="74" t="s">
        <v>16</v>
      </c>
    </row>
    <row r="63" spans="1:18" ht="13.5" thickBot="1" x14ac:dyDescent="0.25">
      <c r="A63" s="109" t="s">
        <v>18</v>
      </c>
      <c r="B63" s="110"/>
      <c r="C63" s="110"/>
      <c r="D63" s="110"/>
      <c r="E63" s="75" t="s">
        <v>54</v>
      </c>
      <c r="F63" s="10">
        <f>SUM(G63:R63)</f>
        <v>10101779.02</v>
      </c>
      <c r="G63" s="10">
        <f t="shared" ref="G63:R63" si="9">G9</f>
        <v>4320610</v>
      </c>
      <c r="H63" s="10">
        <f t="shared" si="9"/>
        <v>2094785</v>
      </c>
      <c r="I63" s="10">
        <f t="shared" si="9"/>
        <v>993987</v>
      </c>
      <c r="J63" s="10">
        <f t="shared" si="9"/>
        <v>302247.02</v>
      </c>
      <c r="K63" s="10">
        <f t="shared" si="9"/>
        <v>301392</v>
      </c>
      <c r="L63" s="10">
        <f t="shared" si="9"/>
        <v>349611</v>
      </c>
      <c r="M63" s="10">
        <f t="shared" si="9"/>
        <v>255673</v>
      </c>
      <c r="N63" s="10">
        <f t="shared" si="9"/>
        <v>268107</v>
      </c>
      <c r="O63" s="10">
        <f t="shared" si="9"/>
        <v>357319</v>
      </c>
      <c r="P63" s="10">
        <f t="shared" si="9"/>
        <v>227055</v>
      </c>
      <c r="Q63" s="10">
        <f t="shared" si="9"/>
        <v>283850</v>
      </c>
      <c r="R63" s="10">
        <f t="shared" si="9"/>
        <v>347143</v>
      </c>
    </row>
    <row r="64" spans="1:18" ht="13.5" thickBot="1" x14ac:dyDescent="0.25">
      <c r="A64" s="111" t="s">
        <v>20</v>
      </c>
      <c r="B64" s="112"/>
      <c r="C64" s="112"/>
      <c r="D64" s="112"/>
      <c r="E64" s="76" t="s">
        <v>55</v>
      </c>
      <c r="F64" s="10">
        <f t="shared" ref="F64:F72" si="10">SUM(G64:R64)</f>
        <v>0</v>
      </c>
      <c r="G64" s="77">
        <v>0</v>
      </c>
      <c r="H64" s="78">
        <v>0</v>
      </c>
      <c r="I64" s="78">
        <v>0</v>
      </c>
      <c r="J64" s="78">
        <v>0</v>
      </c>
      <c r="K64" s="78">
        <v>0</v>
      </c>
      <c r="L64" s="79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</row>
    <row r="65" spans="1:18" ht="13.5" thickBot="1" x14ac:dyDescent="0.25">
      <c r="A65" s="111" t="s">
        <v>26</v>
      </c>
      <c r="B65" s="112"/>
      <c r="C65" s="112"/>
      <c r="D65" s="112"/>
      <c r="E65" s="76" t="s">
        <v>56</v>
      </c>
      <c r="F65" s="10">
        <f t="shared" si="10"/>
        <v>9764076</v>
      </c>
      <c r="G65" s="10">
        <f t="shared" ref="G65:R65" si="11">G22</f>
        <v>2120000</v>
      </c>
      <c r="H65" s="10">
        <f t="shared" si="11"/>
        <v>1700000</v>
      </c>
      <c r="I65" s="10">
        <f t="shared" si="11"/>
        <v>805000</v>
      </c>
      <c r="J65" s="10">
        <f t="shared" si="11"/>
        <v>795000</v>
      </c>
      <c r="K65" s="10">
        <f t="shared" si="11"/>
        <v>1691000</v>
      </c>
      <c r="L65" s="10">
        <f t="shared" si="11"/>
        <v>524418</v>
      </c>
      <c r="M65" s="10">
        <f t="shared" si="11"/>
        <v>890000</v>
      </c>
      <c r="N65" s="10">
        <f t="shared" si="11"/>
        <v>195000</v>
      </c>
      <c r="O65" s="10">
        <f t="shared" si="11"/>
        <v>80000</v>
      </c>
      <c r="P65" s="10">
        <f t="shared" si="11"/>
        <v>410000</v>
      </c>
      <c r="Q65" s="10">
        <f t="shared" si="11"/>
        <v>160000</v>
      </c>
      <c r="R65" s="10">
        <f t="shared" si="11"/>
        <v>393658</v>
      </c>
    </row>
    <row r="66" spans="1:18" ht="13.5" thickBot="1" x14ac:dyDescent="0.25">
      <c r="A66" s="111" t="s">
        <v>29</v>
      </c>
      <c r="B66" s="112"/>
      <c r="C66" s="112"/>
      <c r="D66" s="112"/>
      <c r="E66" s="76" t="s">
        <v>57</v>
      </c>
      <c r="F66" s="10">
        <f t="shared" si="10"/>
        <v>12982559</v>
      </c>
      <c r="G66" s="10">
        <f t="shared" ref="G66:R66" si="12">G27</f>
        <v>1483192</v>
      </c>
      <c r="H66" s="10">
        <f t="shared" si="12"/>
        <v>1304077</v>
      </c>
      <c r="I66" s="10">
        <f t="shared" si="12"/>
        <v>1198333</v>
      </c>
      <c r="J66" s="10">
        <f t="shared" si="12"/>
        <v>1043992</v>
      </c>
      <c r="K66" s="10">
        <f t="shared" si="12"/>
        <v>1093295</v>
      </c>
      <c r="L66" s="10">
        <f t="shared" si="12"/>
        <v>1075268</v>
      </c>
      <c r="M66" s="10">
        <f t="shared" si="12"/>
        <v>1287849</v>
      </c>
      <c r="N66" s="10">
        <f t="shared" si="12"/>
        <v>914000</v>
      </c>
      <c r="O66" s="10">
        <f t="shared" si="12"/>
        <v>816483</v>
      </c>
      <c r="P66" s="10">
        <f t="shared" si="12"/>
        <v>984766</v>
      </c>
      <c r="Q66" s="10">
        <f t="shared" si="12"/>
        <v>814486</v>
      </c>
      <c r="R66" s="10">
        <f t="shared" si="12"/>
        <v>966818</v>
      </c>
    </row>
    <row r="67" spans="1:18" ht="13.5" thickBot="1" x14ac:dyDescent="0.25">
      <c r="A67" s="111" t="s">
        <v>34</v>
      </c>
      <c r="B67" s="112"/>
      <c r="C67" s="112"/>
      <c r="D67" s="112"/>
      <c r="E67" s="76" t="s">
        <v>58</v>
      </c>
      <c r="F67" s="10">
        <f t="shared" si="10"/>
        <v>15175</v>
      </c>
      <c r="G67" s="10">
        <f t="shared" ref="G67:R67" si="13">G33</f>
        <v>1930</v>
      </c>
      <c r="H67" s="10">
        <f t="shared" si="13"/>
        <v>1852</v>
      </c>
      <c r="I67" s="10">
        <f t="shared" si="13"/>
        <v>1211</v>
      </c>
      <c r="J67" s="10">
        <f t="shared" si="13"/>
        <v>1325</v>
      </c>
      <c r="K67" s="10">
        <f t="shared" si="13"/>
        <v>1760</v>
      </c>
      <c r="L67" s="10">
        <f t="shared" si="13"/>
        <v>1322</v>
      </c>
      <c r="M67" s="10">
        <f t="shared" si="13"/>
        <v>1720</v>
      </c>
      <c r="N67" s="10">
        <f t="shared" si="13"/>
        <v>1122</v>
      </c>
      <c r="O67" s="10">
        <f t="shared" si="13"/>
        <v>720</v>
      </c>
      <c r="P67" s="10">
        <f t="shared" si="13"/>
        <v>690</v>
      </c>
      <c r="Q67" s="10">
        <f t="shared" si="13"/>
        <v>734</v>
      </c>
      <c r="R67" s="10">
        <f t="shared" si="13"/>
        <v>789</v>
      </c>
    </row>
    <row r="68" spans="1:18" ht="13.5" thickBot="1" x14ac:dyDescent="0.25">
      <c r="A68" s="111" t="s">
        <v>37</v>
      </c>
      <c r="B68" s="112"/>
      <c r="C68" s="112"/>
      <c r="D68" s="112"/>
      <c r="E68" s="80" t="s">
        <v>59</v>
      </c>
      <c r="F68" s="10">
        <f t="shared" si="10"/>
        <v>982015</v>
      </c>
      <c r="G68" s="10">
        <f t="shared" ref="G68:R68" si="14">G37</f>
        <v>171752</v>
      </c>
      <c r="H68" s="10">
        <f t="shared" si="14"/>
        <v>275961</v>
      </c>
      <c r="I68" s="10">
        <f t="shared" si="14"/>
        <v>128687</v>
      </c>
      <c r="J68" s="10">
        <f t="shared" si="14"/>
        <v>39382</v>
      </c>
      <c r="K68" s="10">
        <f t="shared" si="14"/>
        <v>92563</v>
      </c>
      <c r="L68" s="10">
        <f t="shared" si="14"/>
        <v>28716</v>
      </c>
      <c r="M68" s="10">
        <f t="shared" si="14"/>
        <v>53160</v>
      </c>
      <c r="N68" s="10">
        <f t="shared" si="14"/>
        <v>98578</v>
      </c>
      <c r="O68" s="10">
        <f t="shared" si="14"/>
        <v>37716</v>
      </c>
      <c r="P68" s="10">
        <f t="shared" si="14"/>
        <v>28441</v>
      </c>
      <c r="Q68" s="10">
        <f t="shared" si="14"/>
        <v>10975</v>
      </c>
      <c r="R68" s="10">
        <f t="shared" si="14"/>
        <v>16084</v>
      </c>
    </row>
    <row r="69" spans="1:18" ht="13.5" thickBot="1" x14ac:dyDescent="0.25">
      <c r="A69" s="111" t="s">
        <v>40</v>
      </c>
      <c r="B69" s="112"/>
      <c r="C69" s="112"/>
      <c r="D69" s="112"/>
      <c r="E69" s="80" t="s">
        <v>60</v>
      </c>
      <c r="F69" s="10">
        <f t="shared" si="10"/>
        <v>0</v>
      </c>
      <c r="G69" s="81">
        <f t="shared" ref="G69:R69" si="15">G42</f>
        <v>0</v>
      </c>
      <c r="H69" s="81">
        <f t="shared" si="15"/>
        <v>0</v>
      </c>
      <c r="I69" s="81">
        <f t="shared" si="15"/>
        <v>0</v>
      </c>
      <c r="J69" s="81">
        <f t="shared" si="15"/>
        <v>0</v>
      </c>
      <c r="K69" s="81">
        <f t="shared" si="15"/>
        <v>0</v>
      </c>
      <c r="L69" s="81">
        <f t="shared" si="15"/>
        <v>0</v>
      </c>
      <c r="M69" s="81">
        <f t="shared" si="15"/>
        <v>0</v>
      </c>
      <c r="N69" s="81">
        <f t="shared" si="15"/>
        <v>0</v>
      </c>
      <c r="O69" s="81">
        <f t="shared" si="15"/>
        <v>0</v>
      </c>
      <c r="P69" s="81">
        <f t="shared" si="15"/>
        <v>0</v>
      </c>
      <c r="Q69" s="81">
        <f t="shared" si="15"/>
        <v>0</v>
      </c>
      <c r="R69" s="81">
        <f t="shared" si="15"/>
        <v>0</v>
      </c>
    </row>
    <row r="70" spans="1:18" ht="13.5" thickBot="1" x14ac:dyDescent="0.25">
      <c r="A70" s="111" t="s">
        <v>42</v>
      </c>
      <c r="B70" s="112"/>
      <c r="C70" s="112"/>
      <c r="D70" s="112"/>
      <c r="E70" s="80" t="s">
        <v>61</v>
      </c>
      <c r="F70" s="10">
        <f t="shared" si="10"/>
        <v>170034564</v>
      </c>
      <c r="G70" s="10">
        <f>G45</f>
        <v>13122085</v>
      </c>
      <c r="H70" s="10">
        <f t="shared" ref="H70:R70" si="16">H45</f>
        <v>15171049</v>
      </c>
      <c r="I70" s="10">
        <f t="shared" si="16"/>
        <v>13565728</v>
      </c>
      <c r="J70" s="10">
        <f t="shared" si="16"/>
        <v>15983163</v>
      </c>
      <c r="K70" s="10">
        <f t="shared" si="16"/>
        <v>15351519</v>
      </c>
      <c r="L70" s="10">
        <f t="shared" si="16"/>
        <v>15876495</v>
      </c>
      <c r="M70" s="10">
        <f t="shared" si="16"/>
        <v>15738336</v>
      </c>
      <c r="N70" s="10">
        <f t="shared" si="16"/>
        <v>15307034</v>
      </c>
      <c r="O70" s="10">
        <f t="shared" si="16"/>
        <v>15008681</v>
      </c>
      <c r="P70" s="10">
        <f t="shared" si="16"/>
        <v>13196542</v>
      </c>
      <c r="Q70" s="10">
        <f t="shared" si="16"/>
        <v>10067313</v>
      </c>
      <c r="R70" s="10">
        <f t="shared" si="16"/>
        <v>11646619</v>
      </c>
    </row>
    <row r="71" spans="1:18" ht="13.5" thickBot="1" x14ac:dyDescent="0.25">
      <c r="A71" s="111" t="s">
        <v>47</v>
      </c>
      <c r="B71" s="112"/>
      <c r="C71" s="112"/>
      <c r="D71" s="112"/>
      <c r="E71" s="80" t="s">
        <v>62</v>
      </c>
      <c r="F71" s="10">
        <f t="shared" si="10"/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</row>
    <row r="72" spans="1:18" ht="13.5" thickBot="1" x14ac:dyDescent="0.25">
      <c r="A72" s="113" t="s">
        <v>49</v>
      </c>
      <c r="B72" s="114"/>
      <c r="C72" s="114"/>
      <c r="D72" s="114"/>
      <c r="E72" s="82" t="s">
        <v>63</v>
      </c>
      <c r="F72" s="10">
        <f t="shared" si="10"/>
        <v>0</v>
      </c>
      <c r="G72" s="83">
        <f t="shared" ref="G72:R72" si="17">G55</f>
        <v>0</v>
      </c>
      <c r="H72" s="83">
        <f t="shared" si="17"/>
        <v>0</v>
      </c>
      <c r="I72" s="83">
        <f t="shared" si="17"/>
        <v>0</v>
      </c>
      <c r="J72" s="83">
        <f t="shared" si="17"/>
        <v>0</v>
      </c>
      <c r="K72" s="83">
        <f t="shared" si="17"/>
        <v>0</v>
      </c>
      <c r="L72" s="83">
        <f t="shared" si="17"/>
        <v>0</v>
      </c>
      <c r="M72" s="83">
        <f t="shared" si="17"/>
        <v>0</v>
      </c>
      <c r="N72" s="83">
        <f t="shared" si="17"/>
        <v>0</v>
      </c>
      <c r="O72" s="83">
        <f t="shared" si="17"/>
        <v>0</v>
      </c>
      <c r="P72" s="83">
        <f t="shared" si="17"/>
        <v>0</v>
      </c>
      <c r="Q72" s="83">
        <f t="shared" si="17"/>
        <v>0</v>
      </c>
      <c r="R72" s="83">
        <f t="shared" si="17"/>
        <v>0</v>
      </c>
    </row>
    <row r="73" spans="1:18" ht="16.5" thickBot="1" x14ac:dyDescent="0.25">
      <c r="A73" s="115"/>
      <c r="B73" s="116"/>
      <c r="C73" s="116"/>
      <c r="D73" s="117"/>
      <c r="E73" s="69" t="s">
        <v>51</v>
      </c>
      <c r="F73" s="10">
        <f>SUM(F63:F72)</f>
        <v>203880168.01999998</v>
      </c>
      <c r="G73" s="10">
        <f t="shared" ref="G73:R73" si="18">SUM(G63:G72)</f>
        <v>21219569</v>
      </c>
      <c r="H73" s="10">
        <f t="shared" si="18"/>
        <v>20547724</v>
      </c>
      <c r="I73" s="10">
        <f t="shared" si="18"/>
        <v>16692946</v>
      </c>
      <c r="J73" s="10">
        <f t="shared" si="18"/>
        <v>18165109.02</v>
      </c>
      <c r="K73" s="10">
        <f t="shared" si="18"/>
        <v>18531529</v>
      </c>
      <c r="L73" s="10">
        <f t="shared" si="18"/>
        <v>17855830</v>
      </c>
      <c r="M73" s="10">
        <f t="shared" si="18"/>
        <v>18226738</v>
      </c>
      <c r="N73" s="10">
        <f t="shared" si="18"/>
        <v>16783841</v>
      </c>
      <c r="O73" s="10">
        <f t="shared" si="18"/>
        <v>16300919</v>
      </c>
      <c r="P73" s="10">
        <f t="shared" si="18"/>
        <v>14847494</v>
      </c>
      <c r="Q73" s="10">
        <f t="shared" si="18"/>
        <v>11337358</v>
      </c>
      <c r="R73" s="10">
        <f t="shared" si="18"/>
        <v>13371111</v>
      </c>
    </row>
  </sheetData>
  <mergeCells count="18">
    <mergeCell ref="A71:D71"/>
    <mergeCell ref="A72:D72"/>
    <mergeCell ref="A73:D73"/>
    <mergeCell ref="A66:D66"/>
    <mergeCell ref="A67:D67"/>
    <mergeCell ref="A68:D68"/>
    <mergeCell ref="A69:D69"/>
    <mergeCell ref="A70:D70"/>
    <mergeCell ref="A61:R61"/>
    <mergeCell ref="A62:D62"/>
    <mergeCell ref="A63:D63"/>
    <mergeCell ref="A64:D64"/>
    <mergeCell ref="A65:D65"/>
    <mergeCell ref="A3:R3"/>
    <mergeCell ref="A5:E5"/>
    <mergeCell ref="A6:E6"/>
    <mergeCell ref="G6:R6"/>
    <mergeCell ref="A7:D8"/>
  </mergeCells>
  <printOptions horizontalCentered="1"/>
  <pageMargins left="0.15748031496062992" right="0.39370078740157483" top="0.43307086614173229" bottom="0.31496062992125984" header="0.19685039370078741" footer="0.6692913385826772"/>
  <pageSetup paperSize="295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CONTRALORIA</cp:lastModifiedBy>
  <cp:lastPrinted>2020-12-29T17:12:13Z</cp:lastPrinted>
  <dcterms:created xsi:type="dcterms:W3CDTF">2017-12-08T19:53:08Z</dcterms:created>
  <dcterms:modified xsi:type="dcterms:W3CDTF">2020-12-29T17:14:48Z</dcterms:modified>
</cp:coreProperties>
</file>